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320" windowHeight="11580" tabRatio="777" activeTab="0"/>
  </bookViews>
  <sheets>
    <sheet name="утвержденный план" sheetId="1" r:id="rId1"/>
    <sheet name="Внесенные в ЕИС" sheetId="2" r:id="rId2"/>
  </sheets>
  <definedNames>
    <definedName name="_xlnm.Print_Titles" localSheetId="0">'утвержденный план'!$20:$23</definedName>
    <definedName name="_xlnm.Print_Area" localSheetId="1">'Внесенные в ЕИС'!$A$1:$O$277</definedName>
    <definedName name="_xlnm.Print_Area" localSheetId="0">'утвержденный план'!$A$1:$O$380</definedName>
  </definedNames>
  <calcPr fullCalcOnLoad="1"/>
</workbook>
</file>

<file path=xl/sharedStrings.xml><?xml version="1.0" encoding="utf-8"?>
<sst xmlns="http://schemas.openxmlformats.org/spreadsheetml/2006/main" count="3204" uniqueCount="828">
  <si>
    <t>График осуществления процедур закупки</t>
  </si>
  <si>
    <t>Единица измерения</t>
  </si>
  <si>
    <t>Код по ОКЕИ</t>
  </si>
  <si>
    <t>Сведения о количестве (объеме)</t>
  </si>
  <si>
    <t>Код по ОКАТО</t>
  </si>
  <si>
    <t>Регион поставки товаров (выполнения работ, оказания услуг)</t>
  </si>
  <si>
    <t>Срок исполнения договора (месяц, год)</t>
  </si>
  <si>
    <t>да/нет</t>
  </si>
  <si>
    <t xml:space="preserve">Условия договора </t>
  </si>
  <si>
    <t>ОКАТО</t>
  </si>
  <si>
    <t>КПП</t>
  </si>
  <si>
    <t>ИНН</t>
  </si>
  <si>
    <t>Электронная почта заказчика</t>
  </si>
  <si>
    <t xml:space="preserve">Телефон заказчика </t>
  </si>
  <si>
    <t xml:space="preserve">Адрес местонахождения заказчика </t>
  </si>
  <si>
    <t xml:space="preserve">Наименование заказчика </t>
  </si>
  <si>
    <t>Открытое Акционерное Общество "Аэропорт Сургут"</t>
  </si>
  <si>
    <t>УТВЕРЖДАЮ:</t>
  </si>
  <si>
    <t>ОАО "Аэропорт Сургут"</t>
  </si>
  <si>
    <t xml:space="preserve">С.В. Прийма </t>
  </si>
  <si>
    <t>Директор по производству  - первый заместитель генерального директора</t>
  </si>
  <si>
    <t xml:space="preserve">Порядковый номер </t>
  </si>
  <si>
    <t>Предмет договора</t>
  </si>
  <si>
    <t xml:space="preserve">Наименование </t>
  </si>
  <si>
    <t xml:space="preserve">Способ закупки </t>
  </si>
  <si>
    <t xml:space="preserve">Закупка в электронной форме </t>
  </si>
  <si>
    <t>Минимально необходимые требования, предъявляемым товарам (работам, услугам)</t>
  </si>
  <si>
    <t>Российская Федерация, 628422, Тюменская область, Ханты- Мансийский автономный округ - Югра, г. Сургут, ул. Аэрофлотская, 49/1</t>
  </si>
  <si>
    <t>ХМАО-Югра г.Сургут</t>
  </si>
  <si>
    <t>"______"____________________________2019 год</t>
  </si>
  <si>
    <t>т</t>
  </si>
  <si>
    <t>2 квартал 2020г.</t>
  </si>
  <si>
    <t>сентябрь 2020г.</t>
  </si>
  <si>
    <t>наличие лицензии на право оказания услуг</t>
  </si>
  <si>
    <t>нет</t>
  </si>
  <si>
    <t>Оказание услуг по проведению оценки пожарного риска (аэровокзал, пождепо, грузовой пакгауз)</t>
  </si>
  <si>
    <t>да</t>
  </si>
  <si>
    <t>усл.шт.</t>
  </si>
  <si>
    <t>М.74</t>
  </si>
  <si>
    <t>С.20.59</t>
  </si>
  <si>
    <t>ТОВАРОВ, РАБОТ, УСЛУГ НА 2020 ГОД ПУТЕМ ПРОВЕДЕНИЯ КОНКУРСА, АУКЦИОНА, ИНЫМ СПОСОБОМ ЗАКУПКИ В СООТВЕТСТВИИ С ФЕДЕРАЛЬНЫМ ЗАКОНОМ  ОТ 22.07.2011Г. №223-ФЗ</t>
  </si>
  <si>
    <t>Код по ОКДП 2</t>
  </si>
  <si>
    <t>Код по ОКВЭД 2</t>
  </si>
  <si>
    <t xml:space="preserve">Запрос котировок </t>
  </si>
  <si>
    <t>Закупка у единственного поставщика</t>
  </si>
  <si>
    <t>office@airsurgut.ru   (отдел подготовки и проведения- galushkova@airsurgut.ru, anpilogova@airsurgut.ru, atrohova@airsurgut.ru)</t>
  </si>
  <si>
    <t>С.26</t>
  </si>
  <si>
    <t>С.26 мсп</t>
  </si>
  <si>
    <t>Приобретение по договору поставки  металлодетектора  арочного (САБ)</t>
  </si>
  <si>
    <t>Соответствие товара ГОСТу, ТУ производителя, наличие сертификата качества.</t>
  </si>
  <si>
    <t>шт.</t>
  </si>
  <si>
    <t>апрель 2020г.</t>
  </si>
  <si>
    <t>июнь 2020г.</t>
  </si>
  <si>
    <t>САБ</t>
  </si>
  <si>
    <t>Приобретение по договору поставки рентгенотелевизионного интрокопа  (САБ)</t>
  </si>
  <si>
    <t>В соответствии с техническим заданием Заказчика. Гарантия на оборудование должна составлять не менее 1 года. Наличие сертификата качества (паспорта изделия).</t>
  </si>
  <si>
    <t>ХМАО-Югра, г.Сургут</t>
  </si>
  <si>
    <t>май 2020г.</t>
  </si>
  <si>
    <t>3 квартал 2020г.</t>
  </si>
  <si>
    <t>4 квартал 2020г.</t>
  </si>
  <si>
    <t>Запрос предложений</t>
  </si>
  <si>
    <t>N.81</t>
  </si>
  <si>
    <t>Выполнение работ по озеленению привокзальной площади и  уход за цветами на территории аэровокзала</t>
  </si>
  <si>
    <t>1 квартал 2020г.</t>
  </si>
  <si>
    <r>
      <t>м</t>
    </r>
    <r>
      <rPr>
        <vertAlign val="superscript"/>
        <sz val="10"/>
        <rFont val="Arial"/>
        <family val="2"/>
      </rPr>
      <t>2</t>
    </r>
  </si>
  <si>
    <t xml:space="preserve"> октябрь 2020г.</t>
  </si>
  <si>
    <t>N.81 мсп</t>
  </si>
  <si>
    <t>Наличие сертификата соответствия ЦС СПАСОП ГА</t>
  </si>
  <si>
    <t>С.25</t>
  </si>
  <si>
    <t xml:space="preserve">Приобретение по договору поставки багажных тележек </t>
  </si>
  <si>
    <t>Наличие сертификата соответствия, паспорта качества. Доставка товара осуществляется до Покупателя, в соответствии с поданными заявками</t>
  </si>
  <si>
    <t>Своевременное и качественное выполнение работ по уборке, содержанию привокзальной площади</t>
  </si>
  <si>
    <t>г.</t>
  </si>
  <si>
    <t>декабрь 2021г.</t>
  </si>
  <si>
    <t xml:space="preserve">В соответствии с Техническим заданием Заказчика. Круглосуточное качественное выполнение работ: вынос мусора, замена мусорных пакетов - ежедневно; удаление пыли, пятен с шкафов, тумбочек, полок, столов, мебели, также с дверей, дверных рам, дверных ручек и доводчиков - по мере необходимости; с подоконников - ежедневно, с хромированных, металлических поверхностей, плинтусов - ежедневно; влажная уборка пола - ежедневно; мойка стекол, дверей, дверных рам -2 раза в неделю; мытье зеркал - ежедневно и т.д. </t>
  </si>
  <si>
    <t>февраль 2021г.</t>
  </si>
  <si>
    <t>C.22</t>
  </si>
  <si>
    <t>Приобретение по договору поставки  комплекта фильтров для кабины «ТИТАН Плюс»</t>
  </si>
  <si>
    <t>В соответствии с техническим заданием заказчика</t>
  </si>
  <si>
    <t>С.32</t>
  </si>
  <si>
    <t xml:space="preserve">С.25 мсп </t>
  </si>
  <si>
    <t xml:space="preserve">N.81 мсп </t>
  </si>
  <si>
    <t>аэровокзал</t>
  </si>
  <si>
    <t>С.22 мсп</t>
  </si>
  <si>
    <t>Q.86</t>
  </si>
  <si>
    <t>Оказание платных медицинских услуг (предварительный и периодический медицинский осмотр)</t>
  </si>
  <si>
    <t>декабрь 2020г.</t>
  </si>
  <si>
    <t xml:space="preserve">Закупка у единственного поставщика </t>
  </si>
  <si>
    <t xml:space="preserve"> декабрь 2020г.</t>
  </si>
  <si>
    <t>Оказание платных медицинских услуг (профессиональная гигиеническая подготовка и аттестация должностных лиц и работников)</t>
  </si>
  <si>
    <t xml:space="preserve">охрана труда </t>
  </si>
  <si>
    <t>М.71</t>
  </si>
  <si>
    <t>М.71.20.7</t>
  </si>
  <si>
    <t>Оказание услуг по проведению специальной оценки условий труда (80 раб.мест)</t>
  </si>
  <si>
    <t>усл. шт.</t>
  </si>
  <si>
    <t>охрана труда</t>
  </si>
  <si>
    <t>СПАСОП</t>
  </si>
  <si>
    <t>С.28</t>
  </si>
  <si>
    <t>С.28 мсп</t>
  </si>
  <si>
    <t>Наличие сертификата качества. В соответствии с Техническим заданием Заказчика.</t>
  </si>
  <si>
    <t>шт</t>
  </si>
  <si>
    <t>Запрос котировок</t>
  </si>
  <si>
    <t>АС</t>
  </si>
  <si>
    <t>С.20</t>
  </si>
  <si>
    <t>С.20.30</t>
  </si>
  <si>
    <t>Приобретение по договору поставки герметик битумно-полимерный БРИТ "NORD"</t>
  </si>
  <si>
    <t>Продукция должна иметь сертификат  ФАВТ. В соответствии с Техническим заданием Заказчика.</t>
  </si>
  <si>
    <t>кг.</t>
  </si>
  <si>
    <t>Приобретение по договору поставки прицепного заливщика швов CRAFCO SS125DC</t>
  </si>
  <si>
    <t xml:space="preserve">июнь 2020г. </t>
  </si>
  <si>
    <t>С.29</t>
  </si>
  <si>
    <t>С.29 мсп</t>
  </si>
  <si>
    <t>Приобретение по договору поставки оборудования и расходных материалов для средств механизации Аэродромной службы.</t>
  </si>
  <si>
    <t>Наличие ТУ на запасные части. Наличие сертификата качества. В соответствии с Техническим заданием Заказчика.</t>
  </si>
  <si>
    <t>по заявкам Заказчика</t>
  </si>
  <si>
    <t>В.08</t>
  </si>
  <si>
    <t>В соответствии с техническим заданием Заказчика</t>
  </si>
  <si>
    <t>м3</t>
  </si>
  <si>
    <t>август 2020г.</t>
  </si>
  <si>
    <t>В.08.1 мсп</t>
  </si>
  <si>
    <t>Выполнение геодезической съемки аэронавигационных ориентиров (АНО) и препятствий в системе ПЗ-90.11</t>
  </si>
  <si>
    <t>В соответствии с требованиями  «Методических рекомендациях по проведению геодезической съемки АНО на гражданских аэродромах и воздушных трассах России» (Приложение к распоряжению Минтранса России от 04.04.2003г. № КР-14-р);</t>
  </si>
  <si>
    <t>2 450 400,00р.</t>
  </si>
  <si>
    <t>Приобретение по договору поставки лакокрасочной продукции для маркировки искусственных покрытий аэродрома</t>
  </si>
  <si>
    <t>Продукция должна иметь сертификат  ФАВТ</t>
  </si>
  <si>
    <t>С.23</t>
  </si>
  <si>
    <t>Приобретение по договору поставки ремонтных материалов для текущего ремонта аэродромных покрытий Гранит, РМ-26(Ф)</t>
  </si>
  <si>
    <t>Приобретение по договору поставки защитно-восстановительного состава</t>
  </si>
  <si>
    <t>т.</t>
  </si>
  <si>
    <t>M.74</t>
  </si>
  <si>
    <t>M.74 мсп</t>
  </si>
  <si>
    <t>Оказание услуг по снижению численности синантропных птиц (антиклещевой обработке территории)</t>
  </si>
  <si>
    <t>Наличие РООП ГА 89</t>
  </si>
  <si>
    <t xml:space="preserve">август 2020г. </t>
  </si>
  <si>
    <t>C.20</t>
  </si>
  <si>
    <t>Приобретение по договору поставки антигололедного реагента магний хлористый "Бишофит"</t>
  </si>
  <si>
    <t>Паспорт-Сертификат, ТУ-2152-001-53573279-02</t>
  </si>
  <si>
    <t>ноябрь 2020г.</t>
  </si>
  <si>
    <t>Оказание услуг  в рамках проведения процедуры Сертификации системы контроля и управления доступа, системы видеонаблюдения (рассмотрение документации, проведение лабораторных работ)</t>
  </si>
  <si>
    <t>По решению заказчика</t>
  </si>
  <si>
    <t>Оказание услуг  в рамках проведения процедуры  Сертификации систем и средств досмотра (рассмотрение документации, проведение лабораторных работ)</t>
  </si>
  <si>
    <t>Оказание услуг в рамках проведения процедуры Сертификации технических средств оповещения (рассмотрение документации, проведение лабораторных работ)</t>
  </si>
  <si>
    <t>Оказание услуг в рамках проведения процедуры  Сертификации технических  средств связи (рассмотрение документации, проведение лабораторных работ)</t>
  </si>
  <si>
    <t>Услуги по сопровождению программного продукта "Автоматизированная система управления агентской деятельностью (ASNext - ABC)"</t>
  </si>
  <si>
    <t>Изменение, по требованию Заказчика алгоритмов, форм, отчетов. Обновление версий установленного программного обеспечения. Проверка (тестирование) баз данных с выдачей рекомендаций специалистам Заказчика. Оперативный анализ сбойных ситуаций и их устранение. Проведение консультаций по вопросам связанным с программным продуктом. Обучение специалистов Заказчика по работе с программным продуктом.</t>
  </si>
  <si>
    <t>366</t>
  </si>
  <si>
    <t>Работы по монтажу, техническому обслуживанию и ремонту контрольно - кассовой техники</t>
  </si>
  <si>
    <t>Ежемесячное техническое обслуживание контрольно - кассовой техники, работа по замене фискального накопителя, ремонт контрольно-кассовой техники в случае поломки</t>
  </si>
  <si>
    <t>Агентство</t>
  </si>
  <si>
    <r>
      <rPr>
        <sz val="10"/>
        <color indexed="9"/>
        <rFont val="Arial"/>
        <family val="2"/>
      </rPr>
      <t>.</t>
    </r>
    <r>
      <rPr>
        <sz val="10"/>
        <color indexed="8"/>
        <rFont val="Arial"/>
        <family val="2"/>
      </rPr>
      <t>+7 (3462) 280074, +7 (3462) 280079</t>
    </r>
  </si>
  <si>
    <r>
      <t xml:space="preserve">Сведения о начальной (максимальной) цене договора (цене лота), </t>
    </r>
    <r>
      <rPr>
        <b/>
        <u val="single"/>
        <sz val="10"/>
        <color indexed="8"/>
        <rFont val="Arial"/>
        <family val="2"/>
      </rPr>
      <t xml:space="preserve">без учета НДС, руб. </t>
    </r>
  </si>
  <si>
    <t>Наличие требований, указанных в  Постановлении Правительства РФ от 26.09.2016 № 969</t>
  </si>
  <si>
    <t>J.62 мсп</t>
  </si>
  <si>
    <t>J.62</t>
  </si>
  <si>
    <t>Оказание услуг (выполнение работ) по разработке проекта по замене напорного канализационного коллектора от КНС до колодца-гасителя Ø 250 мм., длина 216 м.</t>
  </si>
  <si>
    <t xml:space="preserve">В соответствии с техническим заданием Заказчика. Замена выпуска системы канализации  Д150 мм </t>
  </si>
  <si>
    <t>120 000,00 руб.</t>
  </si>
  <si>
    <t>Оказание услуг (выполнение работ) по разработке плана мероприятий по локализации и ликвидации последствий аварий на ОПО и плана локализации и ликвидации аварий на ОПО</t>
  </si>
  <si>
    <t>100 000,00 руб.</t>
  </si>
  <si>
    <t>тисто</t>
  </si>
  <si>
    <t>март 2020г.</t>
  </si>
  <si>
    <t xml:space="preserve">Оказание услуг по проведению экспертизы промышленной безопасности водогрейным котлоагрегатам (котёл+экономайзер) </t>
  </si>
  <si>
    <t>Наличие обученного и аттестованного персонала. Контрольное, испытательное и диагностическое оборудование. Средства измерения прошедшие поверку.</t>
  </si>
  <si>
    <t>февраль 2020 г.</t>
  </si>
  <si>
    <t>Приобретение по договору поставки оргтехники для предприятия</t>
  </si>
  <si>
    <t>В соответствии с Техническим заданием Заказчика. Наличие сертификатов качества, обеспечение гарантийного обслуживания</t>
  </si>
  <si>
    <t>СиТ</t>
  </si>
  <si>
    <t>C.26</t>
  </si>
  <si>
    <t>796</t>
  </si>
  <si>
    <t>Приобретение  по договору поставки принтеров (для печати информации на посадочных талонах).</t>
  </si>
  <si>
    <t>В соответствии с Техническим заданием Заказчика. Поставка оборудования в соответствии со спецификацией, наличие сертификатов качества, обеспечение гарантийного обслуживания</t>
  </si>
  <si>
    <t xml:space="preserve">Приобретение оборудования для системы наблюдения из 20 камер и 2 сетевых хранилищ </t>
  </si>
  <si>
    <t>Приобретение по договору поставки принтеров (для печати информации на багажных бирках).</t>
  </si>
  <si>
    <t>Поставка оборудования в соответствии со спецификацией, наличие сертификатов качества, обеспечение гарантийного обслуживания</t>
  </si>
  <si>
    <t>C.26 мсп</t>
  </si>
  <si>
    <t>J.61</t>
  </si>
  <si>
    <t xml:space="preserve">Скорость доступа не ниже 15 Мбит в сек синхронно. </t>
  </si>
  <si>
    <t>декабрь 2019г.</t>
  </si>
  <si>
    <t xml:space="preserve">Скорость доступа не ниже 30 Мбит в сек синхронно. </t>
  </si>
  <si>
    <t>Приобретение по договору сканера штрих кода для системы регистрации</t>
  </si>
  <si>
    <r>
      <t xml:space="preserve">Приобретение по договору поставки  модулей выдачи  карт для системы </t>
    </r>
    <r>
      <rPr>
        <sz val="10"/>
        <rFont val="Arial"/>
        <family val="2"/>
      </rPr>
      <t>АСКД</t>
    </r>
  </si>
  <si>
    <t>Совместимость оборудования с установленной системой "ПАРКТАЙМ"</t>
  </si>
  <si>
    <t xml:space="preserve">июль 2020г. </t>
  </si>
  <si>
    <t>В соответствии с Техническим заданием Заказчика. Наличие сертификатов.</t>
  </si>
  <si>
    <t>сертификация</t>
  </si>
  <si>
    <t>27.40</t>
  </si>
  <si>
    <t>27.40 мсп</t>
  </si>
  <si>
    <t xml:space="preserve">Наличие паспорта и сертификата на светодиодные светильники.   Спецификация, тип и характеристики указаны в техническом задании Заказчика.  </t>
  </si>
  <si>
    <t>июль 2020 г.</t>
  </si>
  <si>
    <t>200 000,00 р.</t>
  </si>
  <si>
    <t>июнь 2020 г.</t>
  </si>
  <si>
    <t>260 000,00р.</t>
  </si>
  <si>
    <t>ЭСТОП</t>
  </si>
  <si>
    <t>ноябрь 2020 г.</t>
  </si>
  <si>
    <t>Оказание услуг по выполнению летной проверки системы светосигнального оборудования</t>
  </si>
  <si>
    <t>1 100 000,00р.</t>
  </si>
  <si>
    <t>Наличие лицензии у поставщика услуг, выдача соответствующих документов установленного образца после выполнения летной проверки</t>
  </si>
  <si>
    <t>212 400,00р.</t>
  </si>
  <si>
    <t xml:space="preserve">Оказание телекоммуникационных услуг по  информационному обслуживанию (Абонентское обслуживание, формализованные сообщения)  </t>
  </si>
  <si>
    <t>КДЦА</t>
  </si>
  <si>
    <t>Н.53</t>
  </si>
  <si>
    <t xml:space="preserve">Оказание почтовых услуг </t>
  </si>
  <si>
    <t>Своевременный прием, обработка, перевозка и доставка (вручение)  письменной корреспонденции</t>
  </si>
  <si>
    <t xml:space="preserve">Своевременное оформление, доставка посылок, экспресс-доставка (EMS)  </t>
  </si>
  <si>
    <t>Приобретение по договору поставки подписных периодических изданий</t>
  </si>
  <si>
    <t xml:space="preserve">Своевременная поставка подписных периодических изданий (газеты, журналы)   </t>
  </si>
  <si>
    <t>139 291.96р.</t>
  </si>
  <si>
    <t>одо</t>
  </si>
  <si>
    <t xml:space="preserve">Срок годности не менее 1 года , целостность упаковки не нарушена </t>
  </si>
  <si>
    <t>Приобретение по договору поставки медикаментов.</t>
  </si>
  <si>
    <t>Приобретение по договору поставки антивирусного пакета DrWEB</t>
  </si>
  <si>
    <t>С.22</t>
  </si>
  <si>
    <t>Наличие необходимого оборудования. Своевременное согласование дизайн-макетов с Заказчиком, изготовление и поставка продукции. В соответствии с Техническим заданием Заказчика.</t>
  </si>
  <si>
    <t>усл. шт</t>
  </si>
  <si>
    <t xml:space="preserve">Оказание услуг по изготовлению и поставке сувенирной и полиграфической продукции 
</t>
  </si>
  <si>
    <t>Предоставление телекоммуникационных услуг - доступ к  сети Интернет</t>
  </si>
  <si>
    <t>J.58</t>
  </si>
  <si>
    <t>J.58 мсп</t>
  </si>
  <si>
    <t>Оказание услуг по печати корпоративного издания</t>
  </si>
  <si>
    <t>Наличие оборудования. Формат А5, тираж 200 экз., 50-55 стр. (4 раза в год)</t>
  </si>
  <si>
    <t>декабрь 2020 г.</t>
  </si>
  <si>
    <t>Приобретение по договору поставки сувенирной продукции (VIP подарков)</t>
  </si>
  <si>
    <t xml:space="preserve">Наличие сертификатов качества. Своевременная поставка продукции. </t>
  </si>
  <si>
    <t>400 000,00 р,</t>
  </si>
  <si>
    <t>4 квартал 2020г</t>
  </si>
  <si>
    <t>Приобретение по договору поставки экобойлера (водонагревателя) MARCO Ecosmart PB10, либо эквивалент</t>
  </si>
  <si>
    <t>В соответствии с требованиями ГОСТа, наличие сертификата качества</t>
  </si>
  <si>
    <t xml:space="preserve">Запрос предложений </t>
  </si>
  <si>
    <t>ССЦ</t>
  </si>
  <si>
    <t>Приобретение по договору поставки  посуды и изделий из окрашенного и неокрашенного полистирола (одноразовая посуда) одноразового использования для пищевых продуктов</t>
  </si>
  <si>
    <t>С.10</t>
  </si>
  <si>
    <t>Приобретение по договору поставки автоматического блинного аппарата СИКОМ РК-2.1 , либо эквивалент</t>
  </si>
  <si>
    <t>Приобретение по договору поставки газового анализатора Oxybaby 6.0 для O2/СО2 (производство Германия) либо эквивалент</t>
  </si>
  <si>
    <t>Приобретение по договору поставки стола охлаждаемого HICOLD GN 333/TN, либо эквивалент</t>
  </si>
  <si>
    <t>Приобретение по договору поставки горизонтальной упаковочной машины DXDZ-600D, либо эквивалент</t>
  </si>
  <si>
    <t>3 квартал 2020г</t>
  </si>
  <si>
    <t>С.27</t>
  </si>
  <si>
    <t>декабрь 2020г</t>
  </si>
  <si>
    <t>C.11</t>
  </si>
  <si>
    <t>Наличие у товара сертификата соответствия ,соответствие ТУ производителя</t>
  </si>
  <si>
    <t>Приобретение, по договору поставки хозяйственных товаров, чистящих, моющих средств</t>
  </si>
  <si>
    <t>Приобретение по договору  поставки посуды многоразового использования</t>
  </si>
  <si>
    <t>Приобретение по договору поставки светодиодных прожекторов наружного освещения (эквивалент  ДНаТ-250, 400 )</t>
  </si>
  <si>
    <t>Приобретение по договору поставки профессиональной химии</t>
  </si>
  <si>
    <t>М.74 мсп</t>
  </si>
  <si>
    <t xml:space="preserve">Связь с общественностью </t>
  </si>
  <si>
    <t>Товар должен иметь сертификат ФАВТ.</t>
  </si>
  <si>
    <t>С.21</t>
  </si>
  <si>
    <t>M.71</t>
  </si>
  <si>
    <t>В соответствии с требованиями ст.32  ФЗ-52  "О санитарно-эпидемиологическом благополучии населения"</t>
  </si>
  <si>
    <t>Оказание услуг по проведению химчистки</t>
  </si>
  <si>
    <t>S.96</t>
  </si>
  <si>
    <t>S.96.01.19</t>
  </si>
  <si>
    <t>Приобретение по договору поставки продуктов питания:
продукты 
в индивидуальной упаковки</t>
  </si>
  <si>
    <r>
      <t xml:space="preserve">ПЛАН ЗАКУПОК </t>
    </r>
    <r>
      <rPr>
        <b/>
        <sz val="10"/>
        <color indexed="10"/>
        <rFont val="Arial"/>
        <family val="2"/>
      </rPr>
      <t>ОАО</t>
    </r>
    <r>
      <rPr>
        <b/>
        <sz val="10"/>
        <color indexed="8"/>
        <rFont val="Arial"/>
        <family val="2"/>
      </rPr>
      <t xml:space="preserve"> "АЭРОПОРТ СУРГУТ"</t>
    </r>
  </si>
  <si>
    <t xml:space="preserve">С.27 мсп </t>
  </si>
  <si>
    <t>С.20.4 мсп</t>
  </si>
  <si>
    <t>Наличие сертификата ФАВТ на товар.</t>
  </si>
  <si>
    <t>Наличие лицензии у учреждения в соответствии с действующими стандартами. В соответствии с Техническим заданием Заказчика.</t>
  </si>
  <si>
    <t>В соответствии с техническим заданием Заказчика. Своевременное и качественное выполнение работ по поливу, подкормке, прополке, обработке растений от вредителей.</t>
  </si>
  <si>
    <t>В соответствии с требованиями ГОСТа, наличие сертификата качества. Характеристики товара и требования к нему будут указаны в Техническом задании Заказчика.</t>
  </si>
  <si>
    <t>В соответствии с Техническим заданием Заказчика. Наличие сертификатов качества, обеспечение гарантийного обслуживания.</t>
  </si>
  <si>
    <t>Хостинг и сопровождение сайта предприятия. В соответствии с Техническим заданием Заказчика.</t>
  </si>
  <si>
    <t>Приобретение по договору поставки светодиодных прожекторов наружного освещения (эквивалент  ДРЛ-250, 400 )</t>
  </si>
  <si>
    <t>Приобретение по договору поставки светильников Econex (или эквивалента)</t>
  </si>
  <si>
    <t>Приобретение по договору поставки картофелечистки FIMAR PPF/25 (или эквивалента)</t>
  </si>
  <si>
    <t>Приобретение по договору поставки кассовой кабины Abat КК-70КМ (или эквивалента)</t>
  </si>
  <si>
    <t>Приобретение по договору поставки прилавка - витрины холодный АВАТ ПВВ ( Н)- 70 КМ - С- НШ (или эквивалента)</t>
  </si>
  <si>
    <t>Приобретение по договору поставки мармита 2-х блюд АВАТ ПМЭС- 70 КМ-60 (или эквивалента)</t>
  </si>
  <si>
    <t>Приобретение по договору поставки прилавка для горячих напитков АВАТ ПГН- 70 КМ (или эквивалента)</t>
  </si>
  <si>
    <t>Приобретение по договору поставки посудомоечной машины Smeg UD503DS  (или эквивалент)</t>
  </si>
  <si>
    <t>Выполнение работ (оказание услуг) по содержанию и уборке аэровокзального комплекса аэропорта г.Сургута.</t>
  </si>
  <si>
    <t xml:space="preserve">C.18 </t>
  </si>
  <si>
    <t>C.18 мсп</t>
  </si>
  <si>
    <t>Приобретение по договору поставки бланочной продукции (багажные бирки)</t>
  </si>
  <si>
    <t>Бирки должны быть установленного образца (согласованные Заказчиком) и совместимы с имеющимся оборудованием</t>
  </si>
  <si>
    <t>1 040 000,00р.</t>
  </si>
  <si>
    <t>СОП</t>
  </si>
  <si>
    <t>C.18</t>
  </si>
  <si>
    <t>Приобретение по договору поставки бланочной продукции (посадочные талоны)</t>
  </si>
  <si>
    <t>618 000,00р.</t>
  </si>
  <si>
    <t>Приобретение по договору поставки бланочной продукции (Ручная кладь)</t>
  </si>
  <si>
    <t xml:space="preserve">Бирки должны быть установленного образца (согласованные Заказчиком) </t>
  </si>
  <si>
    <t>200 000,00р.</t>
  </si>
  <si>
    <t>здравпункт</t>
  </si>
  <si>
    <t>Приобретение по договору поставки подметально-уборочных щеток</t>
  </si>
  <si>
    <t>Республика Саха (Якутия),  Ленский район, Талаканское месторождение, филиал "Аэропорт Талакан"</t>
  </si>
  <si>
    <t xml:space="preserve">Запрос предложений     </t>
  </si>
  <si>
    <t>ССТ</t>
  </si>
  <si>
    <t>Приобретение по договору поставки фильтрующих элементов</t>
  </si>
  <si>
    <t>С.19</t>
  </si>
  <si>
    <t>Приобретение по договору поставки масла и специальных жидкостей</t>
  </si>
  <si>
    <t>С.22 смп</t>
  </si>
  <si>
    <t>Приобретение по договору поставки рукавов брезентовых 350-12-17-00, либо эквивалент</t>
  </si>
  <si>
    <t>Приобретение по договору поставки угольного сорбента МИУ-2 0,5 - 3 мм.</t>
  </si>
  <si>
    <t>СЭО</t>
  </si>
  <si>
    <t>Приобретение по договору поставки Клиноптололит - Цеолит 4А 0,7-1,5 мм  природный, либо эквивалент</t>
  </si>
  <si>
    <t xml:space="preserve">Оказание услуг по разработке и согласованию проекта нормативов допустимых сбросов. 
</t>
  </si>
  <si>
    <t>усл.шт</t>
  </si>
  <si>
    <t xml:space="preserve">Оказание услуг по расчёту допустимых выбросов 
</t>
  </si>
  <si>
    <t>Оказание услуг по созданию проекта нормативов образования отходов и лимитов на их размещение, паспортизация отходов</t>
  </si>
  <si>
    <t>С.25 мсп</t>
  </si>
  <si>
    <t>Приобретение  по договору поставки гидронасоса  для ремонта  машины для заливки швов CRAFCO, либо эквивалент</t>
  </si>
  <si>
    <t>Республика Саха (Якутия),  Ленский район, Талаканское месторождение</t>
  </si>
  <si>
    <t>УАО</t>
  </si>
  <si>
    <t>С.26 смп</t>
  </si>
  <si>
    <t>Приобретение по договору поставки радиостанций Motorola DP1400, Motorola DM1400, либо эквивалент</t>
  </si>
  <si>
    <t>Наличие сертификата соответствия на поставляемую продукцию. Гарантия не менее 12 месяцев. Наличие сертификата соответствия по требованиям Постановления Правительства РФ №969 от 26.09.2016</t>
  </si>
  <si>
    <t>июль 2020г.</t>
  </si>
  <si>
    <t>СЭРТОС</t>
  </si>
  <si>
    <t>Приобретение по договору поставки  клапана контроля давления для ремонта маркировочной машины WINTER , либо эквивалент</t>
  </si>
  <si>
    <t>С.27 мсп</t>
  </si>
  <si>
    <t>В соответствии с требованиями ГОСТа, наличие сертификата качества, наличие паспортов завода изготовителя</t>
  </si>
  <si>
    <t>УГСМ</t>
  </si>
  <si>
    <t>С.33</t>
  </si>
  <si>
    <t>С.33.12.2</t>
  </si>
  <si>
    <t>Выполнение работ  по проведению поверки метеорологического оборудования системы АМИС-РФ (на базе метеоборудования Viasala) - 30 элементов.</t>
  </si>
  <si>
    <t>Наличие права проведения метрологической поверки аэродромного метеорологического оборудования в соответствии с утвержденными должным образом методиками с правом выдачи свидетельства о поверке установленного образца</t>
  </si>
  <si>
    <t>C.19</t>
  </si>
  <si>
    <t>Приобретение по договору поставки авиаГСМ (ТС-1, "И-М", бензин, ДТ)</t>
  </si>
  <si>
    <t>Оказание услуг по контролю качества авиаГСМ</t>
  </si>
  <si>
    <t>Наличие сертифицированной лаборатории</t>
  </si>
  <si>
    <t xml:space="preserve">Оказание услуг по санитарно-химическому исследованию сточных вод. </t>
  </si>
  <si>
    <t>Наличие аттестата аккредитации</t>
  </si>
  <si>
    <t>октябрь 2020г.</t>
  </si>
  <si>
    <t>Приобретение по договору поставки  противообледенительной жидкости Octaflo Lyod  (Тип 1)</t>
  </si>
  <si>
    <t>м.куб.</t>
  </si>
  <si>
    <t>Приобретение по договору поставки противообледенительной жидкости MAXFLIGHT AVIA (Тип 4)</t>
  </si>
  <si>
    <t>Оказание услуг по техническому обслуживанию спецтранспорта импортного производства</t>
  </si>
  <si>
    <t>Проведение технического обслуживания спецтранспорта</t>
  </si>
  <si>
    <t>Наличие сертификата качества, совместимость с имеющим оборудованием</t>
  </si>
  <si>
    <t>Наличие сертификата качества, наличие паспортов завода изготовителя, наличие действующего свидетельства о поверке счетчика литромера, совместимость с имеющимся оборудованием</t>
  </si>
  <si>
    <t>Наличие паспортов завода изготовителя</t>
  </si>
  <si>
    <t>Приобретение по договору поставки косилки ротационной навесной КРН2.1 или эквивалент</t>
  </si>
  <si>
    <t>Приобретение по договору поставки анализатора химических и биологических агентов "ХимЭкспорт-Т" или эквивалент.</t>
  </si>
  <si>
    <t>Сертификат на соответствие требованиям к функциональным свойствам технических средств обеспечения транспортной безопасности</t>
  </si>
  <si>
    <t>Приобретение по договору поставки антигололедного реагента Нордвэй-Супер</t>
  </si>
  <si>
    <t>Сертификат СС ГА РФ ФАВТ А.09.02867; ОСТ 54-0-830.74-99; ГОСТ ТУ 2149-001-595 86231-2009</t>
  </si>
  <si>
    <t>С.20.3</t>
  </si>
  <si>
    <t xml:space="preserve">Приобретение по договору поставки лакокрасочной продукции для маркировки искусственных покрытий аэродрома </t>
  </si>
  <si>
    <t>Продукция должна иметь сертификат СС ГА РФ</t>
  </si>
  <si>
    <t>Приобретение по договору поставки анализатора цепей векторного "Обзор-TR1300/1" (калибратор системы посадки ILS), либо эквивалент</t>
  </si>
  <si>
    <t>Наличие сертификата соответствия на поставляемую продукцию. Гарантия не менее 12 месяцев.</t>
  </si>
  <si>
    <t>Выполнение работ по проведению летной проверки: годовая программа - СП-200 (ILS 1 категории) - 1 направление, VOR/DME - 1 направление, глиссадные огни - 2 направления, огни высокой интенсивности - 1 направление.</t>
  </si>
  <si>
    <t>Проведение летной проверки оборудования РТОП и АС, ЭСТОП в соответствии с ФАП "Лётные проверки наземных средств радиотехнического обеспечения полётов, авиационной электросвязи и систем светосигнального оборудования гражданской авиации"</t>
  </si>
  <si>
    <t>Наличие сертификата производителя на право производства ремонтных работ, работ по настройке и пуско-наладке оборудования СП-200 (производство ЗАО "НИИИТ-РТС")</t>
  </si>
  <si>
    <t>Проведение работ по ремонту генератора рентгеновского излучения HI-RAY10V80 для РДУ Smiths Detection HiScan5180si</t>
  </si>
  <si>
    <t>Наличие сертификата производителя на право производства ремонтных работ, работ на настройке и пуско-наладке оборудования Smiths Detection. Гарантия на работы не менее 12 месяцев.</t>
  </si>
  <si>
    <t>Проведение работ по техническому обслуживанию ГГС DCP производства Neumann Elektronik</t>
  </si>
  <si>
    <t>Выполнение работ по проведению поверки средств измерений и контрольно-поверочной аппаратуры средств РТОП и АС (19 приборов)</t>
  </si>
  <si>
    <t>Проведение поверки в соответствии с Приказом Минпромторга РФ №1815 от 02.07.2015</t>
  </si>
  <si>
    <t>Выполнение работ по техническому ремонту и поставке запасных частей для автоматического радиопеленгатора DF-2000 производства АО "Азимут", либо эквивалент</t>
  </si>
  <si>
    <t>Наличие сертификата производителя на право производства ремонтных работ, работ по настройке и пуско-наладке оборудования АРП DF-2000 (производство АО "Азимут")</t>
  </si>
  <si>
    <t>Выполнение работ по техническому ремонту оборудования радиомаячной системы СП-200 производства АО НИИИТ-РТС, либо эквивалент</t>
  </si>
  <si>
    <t>Выполнение работ по техническому сопровождению ЦКС "Монитор", "Монитор-АДП" производства ООО "МониторСофт"</t>
  </si>
  <si>
    <t>Выполнение работ по техническому ремонту оборудования обзорного радиолокатора аэродромного АОРЛ-1АС (производства ЧРЗ "Полет")</t>
  </si>
  <si>
    <t>Наличие сертификата производителя на право производства ремонтных работ, работ по настройке и пуско-наладке оборудования АОРЛ-1АС (производство АО "ЧРЗ "Полет")</t>
  </si>
  <si>
    <t>Выполнение работ по техническому ремонту оборудования СРДП "Авиатон-32" (производства "Еврааз")</t>
  </si>
  <si>
    <t>Наличие сертификата производителя на право производства ремонтных работ, работ по настройке и пуско-наладке оборудования СРДП "Авиатон-32" (производства "Еврааз")</t>
  </si>
  <si>
    <t>Выполнение работ по техническому ремонту оборудования авиационной радиосвязи "Фазан 19" (производства "Владимирский завод "Электроприбор")</t>
  </si>
  <si>
    <t>Наличие сертификата производителя на право производства ремонтных работ, работ по настройке и пуско-наладке оборудования авиационной радиосвязи "Фазан 19" (производства "Владимирский завод "Электроприбор")</t>
  </si>
  <si>
    <t>Выполнение работ по техническому ремонту оборудования СКРС "Камертон" (производства "Децима")</t>
  </si>
  <si>
    <t>Наличие сертификата производителя на право производства ремонтных работ, работ по настройке и пуско-наладке оборудования СКРС "Камертон" (производства "Децима")</t>
  </si>
  <si>
    <t>К.65</t>
  </si>
  <si>
    <t>К.65.11</t>
  </si>
  <si>
    <t>Оказание услуг по страхованию жизни, здоровья и трудоспособности спасателей аварийно-спасательной службы</t>
  </si>
  <si>
    <t xml:space="preserve">Наличие лицензии на оказание страховых услуг </t>
  </si>
  <si>
    <t>филиал "Аэропорт Талакан"</t>
  </si>
  <si>
    <t>C.26   мсп</t>
  </si>
  <si>
    <t>Приобретение по договору поставки принтеров посадочных талонов и багажных этикеток</t>
  </si>
  <si>
    <t>Полная аппаратная и программная совместимость с существующим оборудованием. Наличие паспорта изделия, сертификата соответствия. В соответствии с Техническим заданием Заказчика.</t>
  </si>
  <si>
    <t>Участок Телекоммуникации и связи СНО</t>
  </si>
  <si>
    <t>Приобретение по договору поставки печи конвекционной с пароувлажнением</t>
  </si>
  <si>
    <t>Для выпечки кондитерских и хлебобулочных изделий в период большой загрузки рабочего процесса, а также в случае выхода из строя (ремонта) существующего. Наличие паспорта изделия, сертификата соответствия. В соответствии с Техническим заданием Заказчика.</t>
  </si>
  <si>
    <t>216 667,00Р.</t>
  </si>
  <si>
    <t>Запрос  котировок</t>
  </si>
  <si>
    <t>Служба бортового и бытового обслуживания</t>
  </si>
  <si>
    <t>Приобретение по договору поставки расстоечного шкафа</t>
  </si>
  <si>
    <t>Для расстойки кондитерских и хлебобулочных изделий в период большой загрузки рабочего процесса, а также в случае выхода из строя (ремонта) существующего. Наличие паспорта изделия, сертификата соответствия. В соответствии с Техническим заданием Заказчика.</t>
  </si>
  <si>
    <t>F.43</t>
  </si>
  <si>
    <t>F.43
мсп</t>
  </si>
  <si>
    <t>Выполнение работ по переустройству и комплексному ремонту помещений аэровокзала (для перемещения персонала из здания АУП)</t>
  </si>
  <si>
    <t>Выполнение работ должно проводиться в соответствии с Техническим заданием Заказчика, соответствовать действующим нормам. Наличие квалифицированного персонала и оборудования, предоставление сертификатов, паспортов, руководства по эксплуатации и пр. документации на материалы и оборудование.</t>
  </si>
  <si>
    <t>879</t>
  </si>
  <si>
    <t>1 квартал 2020 г.</t>
  </si>
  <si>
    <t>Строительный отдел</t>
  </si>
  <si>
    <t>Приобретение по договору поставки насоса GRUNDFOS NB 100-200/180 A-F-A-BAQE, или эквивалент</t>
  </si>
  <si>
    <t>Соответствие техническим требованиям к данному виду насосов. Наличие паспорта изделия, сертификата соответствия.</t>
  </si>
  <si>
    <t>Служба ТиСТО</t>
  </si>
  <si>
    <t xml:space="preserve">  С 20</t>
  </si>
  <si>
    <t xml:space="preserve">  С 20.59.43</t>
  </si>
  <si>
    <t>112/166</t>
  </si>
  <si>
    <t>л/кг.</t>
  </si>
  <si>
    <t>по заявкам заказчика</t>
  </si>
  <si>
    <t>558 567,00р.</t>
  </si>
  <si>
    <t>февраль 2020г.</t>
  </si>
  <si>
    <t xml:space="preserve"> Автотранспортный участок СНО</t>
  </si>
  <si>
    <t>Оказание платных медицинских услуг по проведению предварительного и периодического медицинских осмотров работников</t>
  </si>
  <si>
    <t>Наличие лицензии, квалифицированного медицинского персонала и необходимых материально - технических ресурсов.</t>
  </si>
  <si>
    <t>чел.</t>
  </si>
  <si>
    <t>январь-декабрь          2020 г.</t>
  </si>
  <si>
    <t>Охрана труда</t>
  </si>
  <si>
    <t>Приобретение по договору поставки IP-камер видеонаблюдения с источниками питания и лицензиями Макроскоп в комплекте.</t>
  </si>
  <si>
    <t>Разрешение формируемого изображения не менее 1920х1080 точек, цветность 32-бита, питание РоЕ, ИК-подсветка, угол обзора по горизонтали не менее 90 град., наличие сертификата соответствия постановлению Правительства России №969.</t>
  </si>
  <si>
    <t xml:space="preserve"> 1 833 334,00р. </t>
  </si>
  <si>
    <t>февраль  2020г.</t>
  </si>
  <si>
    <t>Служба АБ</t>
  </si>
  <si>
    <t>241 667,00р.</t>
  </si>
  <si>
    <t>1 квартал                     2020г.</t>
  </si>
  <si>
    <t>февраль      2020г.</t>
  </si>
  <si>
    <t>Участок ГСМ СНО</t>
  </si>
  <si>
    <t>Приобретение по договору поставки чистящих и моющих средств</t>
  </si>
  <si>
    <t>Соответствие ГОСТ  25644-96. В соответствии с Техническим заданием Заказчика.</t>
  </si>
  <si>
    <t>796 / 778/     018</t>
  </si>
  <si>
    <t>шт/пог.м/уп</t>
  </si>
  <si>
    <t>Материально-техническое снабжение</t>
  </si>
  <si>
    <t>С.14</t>
  </si>
  <si>
    <t>Приобретение по договору поставки бумаги листовой для офисной техники</t>
  </si>
  <si>
    <t>Соответствие ГОСТ-29315-92. В соответствии с Техническим заданием Заказчика.</t>
  </si>
  <si>
    <t>упаковка  (500лист)</t>
  </si>
  <si>
    <t>С.17</t>
  </si>
  <si>
    <t>Приобретение по договору поставки форменной одежды</t>
  </si>
  <si>
    <t>Соответствие ГОСТ-50268-92. В соответствии с Техническим заданием Заказчика.</t>
  </si>
  <si>
    <t>796/715/839</t>
  </si>
  <si>
    <t>шт/пара/комплект</t>
  </si>
  <si>
    <t>март  2020г.</t>
  </si>
  <si>
    <t>Выполнение работ по окраске резервуара РВС-2000 №32 на складе ГСМ атмосферостойкими материалами</t>
  </si>
  <si>
    <t>Наличие аттестованного персонала с допусками для выполнение работ на высоте, сертификаты качества на используемые материалы.</t>
  </si>
  <si>
    <t>055</t>
  </si>
  <si>
    <t>м2.</t>
  </si>
  <si>
    <t>август 2020 г.</t>
  </si>
  <si>
    <t>Выполнение работ по оборудованию здания "Багажное отделение" пандусом для маломобильных групп населения</t>
  </si>
  <si>
    <t>Выполнение работ должно проводиться в соответствии с Техническим заданием Заказчика, соответствовать действующим нормам. Наличие квалифицированного персонала и оборудования у Исполнителя.</t>
  </si>
  <si>
    <t>Выполнение работ по:
-капитальному ремонту опоры сетей ВЛ-10 - 1 шт.;
-выравниванию опоры освещения (осветительная мачта на участке ГСМ) - 1 шт.;
- выравниванию опор сетей ВЛ-10 - 2 шт;
- выравниванию опоры сетей ВЛ-0,4 - 1 шт.</t>
  </si>
  <si>
    <t xml:space="preserve">Выполнение работ по частичному переносу периметрового ограждения ВПП </t>
  </si>
  <si>
    <t>Выполнение работ должно проводиться в соответствии с Техническим заданием Заказчика, соответствовать действующим нормам авиационной безопасности. Наличие квалифицированного персонала и оборудования у Исполнителя.</t>
  </si>
  <si>
    <t>018</t>
  </si>
  <si>
    <t>пог.м.</t>
  </si>
  <si>
    <t>Выполнениеработ по испытанию пожарных наружных лестниц и выдача соответствующего заключения</t>
  </si>
  <si>
    <t>Соответствие техническим требованиям ГОСТ Р53254-2009, наличие квалифицированного персонала, инвентаря и оборудования.</t>
  </si>
  <si>
    <t>Бочковые насосы предназначены для перекачки агрессивных жидкостей. Наличие паспорта изделия, сертификата соответствия. В соответствии с Техническим заданием Заказчика.</t>
  </si>
  <si>
    <t>171 084,00р.</t>
  </si>
  <si>
    <t>2 квартал                     2020г.</t>
  </si>
  <si>
    <t xml:space="preserve">да </t>
  </si>
  <si>
    <t>Приобретение по договору поставки рефрактометра СНЭЛ-105</t>
  </si>
  <si>
    <t xml:space="preserve">Диапазон измерений nD 1,3300 - 1,5200, абсолютная погрешность измерения ±0,1х10­³, точность отображения значений измеряемой величины на дисплее 0,00001, температурная стабилизация (точность установки температуры ±0,5°С), рабочий температурный диапазон +15°С - +30°С </t>
  </si>
  <si>
    <t>216 667,00р.</t>
  </si>
  <si>
    <t>Приобретение по договору поставки спецодежды</t>
  </si>
  <si>
    <t>Соответствие ГОСТ 12.4.236-2007,27575-87.</t>
  </si>
  <si>
    <t>796/715</t>
  </si>
  <si>
    <t>шт/пара</t>
  </si>
  <si>
    <t>Выполнение работ по расчистке трассы ВЛ-10кВ от древесно-кустарниковой растительности</t>
  </si>
  <si>
    <t>га.</t>
  </si>
  <si>
    <t>1 544 167,00р.</t>
  </si>
  <si>
    <t>июль  2020 г.</t>
  </si>
  <si>
    <t>Участок ЭСТОП СНО</t>
  </si>
  <si>
    <t>F.42</t>
  </si>
  <si>
    <t>Выполнение работ по текущему ремонту аэродромных покрытий</t>
  </si>
  <si>
    <t>750 000,00р.</t>
  </si>
  <si>
    <t>Участок по эксплуатации аэродромов СНО</t>
  </si>
  <si>
    <t>Приобретение по договору поставки наконечника нижней заправки ННЗ "LOGIKON", либо эквивалент</t>
  </si>
  <si>
    <t>Наконечники нижней заправки "LOGICON HJS-63A" применяются в системах авиатопливообеспечения гражданской авиации. Наличие паспорта изделия, сертификата соответствия. В соответствии с Техническим заданием Заказчика.</t>
  </si>
  <si>
    <t>157 500,00р.</t>
  </si>
  <si>
    <t>3 квартал                     2020г.</t>
  </si>
  <si>
    <t>сентябрь      2020 г.</t>
  </si>
  <si>
    <t>Приобретение по договору поставки комплекта видеонаблюдения расходного склада ГСМ</t>
  </si>
  <si>
    <t>Разрешение формируемого изображения не менее 1920х1080 точек для основного потока, цветность 32-бита, питание видеокамер по стандарту РоЕ, ИК-подсветка, угол обзора по горизонтали не менее 90 град., наличие сертификата соответствия постановлению Правительства России №969, глубина архива не менее 30 суток, совместимость с существующей системой видеонаблюдения Филиала.</t>
  </si>
  <si>
    <t>Приобретение по договору поставки комплектов ПК</t>
  </si>
  <si>
    <t>Оказание услуг по обеспечению аэронавигационной информацией</t>
  </si>
  <si>
    <t>Соответствие требованиям ФАП утв. 11.03.2010 №138</t>
  </si>
  <si>
    <t>111 766,00р.</t>
  </si>
  <si>
    <t xml:space="preserve">Оказание  услуг связи по передаче технологических телеграмм и обеспечению оповещения </t>
  </si>
  <si>
    <t>Двусторонняя передеча телефонограмм с подтверждением по службам аэропорта и потребителям, осуществление технологического оповещение по сети "ГОРН"</t>
  </si>
  <si>
    <t xml:space="preserve">Оказание услуг  по передаче сведений о пассажирских перевозках, включая персональные данные о пассажирах , членах экипажа и данные о регистрируемой операции </t>
  </si>
  <si>
    <t>В сетевом уровне для передачи данных по основному и резервному каналам должна использоваться технология виртуальной частной сети (VPN).
На прикладном уровне для передачи данных через FTP-сервер по всем каналам должен использоваться протокол прикладного уровня FTP (File Transfer Protocol) в соответствии RFC 2228 для размещения данных. Работа должна осуществляться в режиме «FTP passive mode»</t>
  </si>
  <si>
    <t>203 400,00р.</t>
  </si>
  <si>
    <t xml:space="preserve">Оказание услуг по  осуществлению автоматизированного процесса обслуживания рейсов, регистрации и отправки пассажиров и багажа в аэропортах 
</t>
  </si>
  <si>
    <t>Система должна обеспечивать:
• Многоуровневый контроль доступа пользователей к системе. 
• Ведение сезонного расписания.
• Ведение суточного плана полетов.
• Регистрацию на лист ожидания.
• Цифровую регистрацию.
• Регистрацию пассажиров с электронным билетом.
• Автоматическое предоставление мест с учетом пожеланий пассажира (у окна, у прохода, у перегородки, для курящих, для некурящих)
• Выбор места на плане салона.
• Формирование графического плана салона.
• Регистрацию багажа по типам, автоматический расчет платного багажа.
• Интерфейс с электронными весами.
• Динамический контроль предельной коммерческой загрузки рейса с учетом груза и почты.
• Печать сопроводительной документации.
• Рассылку  и прием сообщений по маршруту рейса (PSM,PTM,TPM, BTM, PFS).
• Одновременную регистрацию нескольких рейсов с одной стойки и рейса с нескольких стоек.</t>
  </si>
  <si>
    <t>210 000,00р.</t>
  </si>
  <si>
    <t>Приобретение по договору поставки продуктов питания:
мясо и мясные продукты,
рыба и рыбные продукты переработанные</t>
  </si>
  <si>
    <t>По заявкам Заказчика</t>
  </si>
  <si>
    <t>Приобретение по договору поставки безалкогольных напитков</t>
  </si>
  <si>
    <t>л.</t>
  </si>
  <si>
    <t>797 424,00р.</t>
  </si>
  <si>
    <t xml:space="preserve">Приобретение по договору поставки
напитков из солода
</t>
  </si>
  <si>
    <t>580 000,00р.</t>
  </si>
  <si>
    <t>Приобретение по договору поставки 
продуктов
консервированных</t>
  </si>
  <si>
    <t>Приобретение по договору поставки продуктов  в индивидуальной упаковке</t>
  </si>
  <si>
    <t>Приобретение по договору поставки 
колбасных изделий</t>
  </si>
  <si>
    <t>Оказание услуг по предоставлению доступа к сети Интернет (основной канал")</t>
  </si>
  <si>
    <t>Оказание услуг по предоставлению доступа к сети Интернет (резервный канал")</t>
  </si>
  <si>
    <t>Оказание услуг по проведению индивидуальной дозиметрии персонала</t>
  </si>
  <si>
    <t>Наличие лицензии, квалифицированного  персонала</t>
  </si>
  <si>
    <t xml:space="preserve"> 104 308,00р. </t>
  </si>
  <si>
    <t>Проведение метрологических работ и услуг</t>
  </si>
  <si>
    <t>Наличие аттестата аккредитации на право поверки средств измерений</t>
  </si>
  <si>
    <t>293 183,00р.</t>
  </si>
  <si>
    <t>D.35</t>
  </si>
  <si>
    <t>Оказание услуг по транспортировке природного газа</t>
  </si>
  <si>
    <t>ФЗ от 31.03.1999г. №69 ФЗ Правила поставки газа в РФ №162 от 05.02.1998г. ГОСТ 5542-57</t>
  </si>
  <si>
    <t>1000 м.3</t>
  </si>
  <si>
    <t>1841000м3</t>
  </si>
  <si>
    <t>510 473,00р.</t>
  </si>
  <si>
    <t>Оказание услуг  по техническому и аварийному обслуживанию объектов газового оборудования</t>
  </si>
  <si>
    <t>ФЗ №115-ФЗ от 21.07.1997г. ПБ 12-529-03</t>
  </si>
  <si>
    <t>Оказание услуг по аварийному обслуживанию объектов по локализации и ликвидации ЧС</t>
  </si>
  <si>
    <t>ФЗ №151-ФЗ от 22.08.1995 г., ФЗ №116-ФЗ от 21.07.1997г о ПБ ОПО.</t>
  </si>
  <si>
    <t>128 746,00р.</t>
  </si>
  <si>
    <t>М. 74</t>
  </si>
  <si>
    <t>М. 74 мсп</t>
  </si>
  <si>
    <t>Оказание услуг по предупреждению и ликвидации ЧС вызванных разливами нефти и нефтепродуктов на опасных производственных объектах</t>
  </si>
  <si>
    <t>Оказание услуг по акредитации производственно-аналитической лаборатории (2 этап)</t>
  </si>
  <si>
    <t>Наличие разрешительных документов на право проведения акредитации</t>
  </si>
  <si>
    <t>220 000,00р.</t>
  </si>
  <si>
    <t>Сертификация, разработка проектов</t>
  </si>
  <si>
    <t>Оказание услуг по проведению сертификационных испытаний по схеме №4 технических средств видеонаблюдения</t>
  </si>
  <si>
    <t>Наличие разрешительных документов на право проведения сертификационных испытаний</t>
  </si>
  <si>
    <t>1 040 080,00р.</t>
  </si>
  <si>
    <t>Выполнение работ по комплексной уборке объектов (служебных и производственных помещений, уборке территории)</t>
  </si>
  <si>
    <t>Оказание услуг (выполнение работ) осуществляется в соответствии с ГОСТ Р 51870-2014</t>
  </si>
  <si>
    <t>2 929 912,56р.</t>
  </si>
  <si>
    <t>Оказание услуг по проведению сертификационных испытаний по схеме №4 технических средств досмотра</t>
  </si>
  <si>
    <t>2 000 000,00р.</t>
  </si>
  <si>
    <t>Оказание услуг по проведению аттестации по транспортной безопасности</t>
  </si>
  <si>
    <t>Наличие разрешительных документов на право проведения аттестации</t>
  </si>
  <si>
    <t>400 000,00р.</t>
  </si>
  <si>
    <t>Выполнение работ (оказание услуг) по облету ССО</t>
  </si>
  <si>
    <t>Требования к эксплуатации светосигнального оборудования ФАП №1</t>
  </si>
  <si>
    <t>1 000 833, 00р.</t>
  </si>
  <si>
    <t>H.49</t>
  </si>
  <si>
    <t>Оказание транспортных услуг по доставке работников автобусным транспортом к месту работы и обратно</t>
  </si>
  <si>
    <t>Соответствие требованиям ТР ТС 018/2011</t>
  </si>
  <si>
    <t>2 737 500,00р.</t>
  </si>
  <si>
    <t>Оказание услуг по проведению инспекционного контроля лаборатории участка ГСМ СНО</t>
  </si>
  <si>
    <t>Наличие разрешительных документов на право проведения инспекционного контроля</t>
  </si>
  <si>
    <t>208 783,00р.</t>
  </si>
  <si>
    <t>Оказание услуг по лицензированию на осуществление продажи алкогольной продукции</t>
  </si>
  <si>
    <t>Наличие разрешительных документов на право проведения лицензирования продажи алкогольной продукции</t>
  </si>
  <si>
    <t>325 000,00р.</t>
  </si>
  <si>
    <t>Приобретение по договору поставки посуды и изделий из окрашенного и неокрашенного полистирола одноразового использования для пищевых продуктов</t>
  </si>
  <si>
    <t>4 квартал 2019г.</t>
  </si>
  <si>
    <t xml:space="preserve">Приобретение по договору поставки СИЗ (мыло, перчатки и т.д.) </t>
  </si>
  <si>
    <t xml:space="preserve">Соответствие требованиям Заказчика </t>
  </si>
  <si>
    <t xml:space="preserve">по заявкам Заказчика </t>
  </si>
  <si>
    <t>420 272,00р.</t>
  </si>
  <si>
    <t>Приобретение по договору поставки мастики</t>
  </si>
  <si>
    <t>Вес брикета до 30 кг промупаковка.  Сертификат качества</t>
  </si>
  <si>
    <t>тн.</t>
  </si>
  <si>
    <t>364 584,00р.</t>
  </si>
  <si>
    <t>Приобретение по договору поставки антигололедного реагента "Нордвей -Супер"</t>
  </si>
  <si>
    <t>Сертификат качества СС ГА РФ; ОСТ 54-0-830.74-99; ГОСТ  ТУ 2149-001-595 86231-2209 точка замерзания 58ºС</t>
  </si>
  <si>
    <t>488 333,00р.</t>
  </si>
  <si>
    <t>С.30</t>
  </si>
  <si>
    <t>Приобретение по договору поставки растворителя линия 5307 для нитрокраски</t>
  </si>
  <si>
    <t>Бочки по 50 литров</t>
  </si>
  <si>
    <t>112 862,00р.</t>
  </si>
  <si>
    <t>май  2020г.</t>
  </si>
  <si>
    <t xml:space="preserve">Приобретение по договору поставки белой эмали           </t>
  </si>
  <si>
    <t>Вес ведра до 26 кг промупаковка. ГОСТ 6631-74. Сертификат качества</t>
  </si>
  <si>
    <t>246 670,00р.</t>
  </si>
  <si>
    <t>БЕРЕЗОВСКИЙ ФИЛИАЛ</t>
  </si>
  <si>
    <t xml:space="preserve">Разработка проекта на капитальный ремонт системы отопления СПЗ (служебно-производственного здания)  </t>
  </si>
  <si>
    <t>В соответствии с Техническим заданием Заказчика. Наличие разрешения на выполнение проектных работ, наличие  у исполнителя программных средств, необходимых для разработки проектов, квалифицированного  персонала</t>
  </si>
  <si>
    <t>ТиСТО+СО</t>
  </si>
  <si>
    <t>F.43 мсп</t>
  </si>
  <si>
    <t>Выполнение работ по монтажу оптической и звуковой сигнализации от ячеек ЦРП 10 кВ на рабочее место дежурного электромонтёра оперативной группы (ОГ) в административном корпусе</t>
  </si>
  <si>
    <t>В соответствии с Техническим заданием Заказчика. Наличие сертификата, паспорта, руководства по эксплуатации и пр. документации на оборудование. Наличие квалифицированного персонала у исполнителя.</t>
  </si>
  <si>
    <t>ЭСТОП+СО</t>
  </si>
  <si>
    <t>Выполнение  работ по замене наружных трубопроводов ТВС от ТК-10 до ТК 12 с прокладкой противопожарного трубопровода</t>
  </si>
  <si>
    <t>В соответствии с Техническим заданием Заказчика. Замена трубопроводов ТВС: Т1, Т2 - диаметром 219 мм,  В1 - диаметром 159 мм, ПВ - диаметром 159 мм в ППУ изоляции. Монтаж сетей ТВС - подземная бесканальная прокладка. Наличие квалифицированного персонала и оборудования у исполнителя.</t>
  </si>
  <si>
    <t>Разработка проекта, выполнение работ по поставке и монтажу склада для аэродромной службы с демонтажем существующего док-склада</t>
  </si>
  <si>
    <t xml:space="preserve">В соответствии с Техническим заданием Заказчика. Наличие разрешения на выполнение проектных работ, наличие  у исполнителя программных средств, необходимых для разработки проектов, квалифицированного  персонала.  Наличие сертификата, паспорта, руководства по эксплуатации и пр. документации на сооружение. </t>
  </si>
  <si>
    <t>АС+СО</t>
  </si>
  <si>
    <t xml:space="preserve">В соответствии с Техническим заданием Заказчика. Ремонт железобетонных полов, окраска стен и потолков помещений цеха.  Выполнение работ должно проводится в соответствии с дефектной ведомостью. Наличие персонала и оборудования  у исполнителя.  </t>
  </si>
  <si>
    <t>Наличие персонала и оборудования  у исполнителя.  Выполнение работ должно проводится в соответствии с дефектной ведомостью, соответствовать действующим нормам и в соответствии с Техническим заданием Заказчика.</t>
  </si>
  <si>
    <t>Выполнение  работ по капитальному ремонту кирпичной кладки котла ДКВР-10/13 ст. № 4 с заменой горелок ГМГ-5 (2 ед)</t>
  </si>
  <si>
    <t>В соответствии с Техническим заданием Заказчика. Замена горелок с разборкой и восстановлением кирпичной кладки котла. Выполнение работ должно соответствовать действующим нормам.Наличие квалифицированного персонала и оборудования у исполнителя.</t>
  </si>
  <si>
    <t>Выполнение работ должно проводится в соответствии с дефектной ведомостью, соответствовать действующим нормам. Наличие персонала и оборудования  у исполнителя. В соответствии с Техническим заданием Заказчика.</t>
  </si>
  <si>
    <t>Выполнение работ по ремонту внутренней сети канализации в душевой АБК гаража на 29 а/м</t>
  </si>
  <si>
    <t xml:space="preserve">В соответствии с Техническим заданием Заказчика. Замена внутренней сети канализации.  Наличие персонала и оборудования  у исполнителя.  </t>
  </si>
  <si>
    <t>Выполнение работ по ремонту асфальтобетонного покрытия МС ВС №№ 18 - 19 по ранее выполненному проекту</t>
  </si>
  <si>
    <t xml:space="preserve">В соответствии с Техническим заданием Заказчика. Наличие у исполнителя сертификата качества, сертификата соответствия и пр. необходимой документации на асфальтобетонную смесь. Наличие персонала и оборудования  у исполнителя.  </t>
  </si>
  <si>
    <t>Выполнение работ по ремонту асфальтобетонного покрытия МС ВС № 21 по ранее выполненному проекту</t>
  </si>
  <si>
    <t>ССТ+СО</t>
  </si>
  <si>
    <t xml:space="preserve">В соответствии с Техническим заданием Заказчика. Ремонт бетонных полов с разборкой существующих. Выполнение работ должно проводится в соответствии с дефектной ведомостью, соответствовать действующим нормам. Наличие персонала и оборудования  у исполнителя.  </t>
  </si>
  <si>
    <t>Выполнение  работ по ремонту бетонных полов в стояночных боксах №№ 3, 4 здания перронных бригад (ЗПБ)</t>
  </si>
  <si>
    <t>В соответствии с Техническим заданием Заказчика. Замена трубопроводов ТВС: Т1, Т2 - диаметром 100 мм,  В1 - диаметром 80 мм, в ППУ изоляции. Монтаж сетей ТВС - подземная бесканальная прокладка. Наличие квалифицированного персонала и оборудования у исполнителя.</t>
  </si>
  <si>
    <t>Выполнение  работ по замене наружных трубопроводов ТВС от ТК-8, через ТК 9А до ИТП профилактория "Полёт"</t>
  </si>
  <si>
    <t>Выполнение работ по ремонту асфальтобетонного покрытия МС ВС №№ 15 - 17 по ранее выполненному проекту</t>
  </si>
  <si>
    <t>ТИСТО+ЭСТОП+СО</t>
  </si>
  <si>
    <t xml:space="preserve">В соответствии с Техническим заданием Заказчика и ранее выполненному проекту. Выполнение работ должно соответствовать действующим нормам. Наличие квалифицированного персонала и оборудования  у исполнителя.  </t>
  </si>
  <si>
    <t xml:space="preserve">Выполнение  работ по комплексному капитальному ремонту внутренних помещений здания ОМТС с заменой системы отопления, электрических и слаботочных сетей, отделочные работы </t>
  </si>
  <si>
    <t>Отдел связи + СО</t>
  </si>
  <si>
    <t>Наличие квалифицированного персонала у исполнителя.  Выполнение работ должно проводится в соответствии с дефектной ведомостью, соответствовать действующим нормам. В соответствии с Техническим заданием Заказчика. Заменить кабель связи МКСБ 4х4х1.2 в траншее.</t>
  </si>
  <si>
    <t>Выполнение  работ по ремонту кабельной линии связи МКСБ 4х4х1.2 на уч-ке ТП-15 - БПРМ-73</t>
  </si>
  <si>
    <t xml:space="preserve">Выполнение  работ по косметическому ремонту административных, служебно-бытовых, складских помещений здания грузового склада, ремонт помещения кассы. Восстановить пылезащитное покрытие в складах №№ 1 - 4. </t>
  </si>
  <si>
    <t xml:space="preserve">В соответствии с Техническим заданием Заказчика и  ранее выполненному проекту. Капитальный ремонт системы отопления, участка наружной канализации. Выполнение работ должно соответствовать действующим нормам. Наличие персонала и оборудования  у исполнителя.  </t>
  </si>
  <si>
    <t>Выполнение  работ по поэтапному комплексному капитальному ремонту административных, служебно-бытовых и производственных помещений ПТС в здании Пождепо</t>
  </si>
  <si>
    <t>Выполнение работ по реконструкции (замене) высоковольтных ячеек КСО-392 на ТП-18 (ТП ГРМ) в количестве 8 шт</t>
  </si>
  <si>
    <t>САБ+СО</t>
  </si>
  <si>
    <t xml:space="preserve">В соответствии с Техническим заданием Заказчика, с соблюдением нормативных требований авиационной безопасности. Выполнение работ должно соответствовать действующим нормам. Наличие персонала и оборудования  у исполнителя. </t>
  </si>
  <si>
    <t>В соответствии с Техническим заданием Заказчика. Выполнение работ должно проводится в соответствии с дефектной ведомостью, соответствовать действующим нормам. Наличие персонала и оборудования  у исполнителя.  Выполнить ремонт дверей, потолков, стен, оборудовать организованный водосток над крыльцом</t>
  </si>
  <si>
    <t>Выполнение  работ по ремонту помещений служебно-технического здания</t>
  </si>
  <si>
    <t xml:space="preserve">В соответствии с Техническим заданием Заказчика по перепланировке помещений склада.  Выполнение работ должно проводится в соответствии с дефектной ведомостью, соответствовать действующим нормам. Наличие персонала и оборудования  у исполнителя.  </t>
  </si>
  <si>
    <t xml:space="preserve">В соответствии с Техническим заданием Заказчика. Выполнение работ должно проводится в соответствии с дефектной ведомостью, соответствовать действующим нормам. Наличие персонала и оборудования  у исполнителя.  </t>
  </si>
  <si>
    <t>Выполнение  работ по ремонту  кровли и фасада ТП 1</t>
  </si>
  <si>
    <t>Наличие квалифицированного персонала у исполнителя.  Выполнение работ должно соответствовать действующим нормам и в соответствии с Техническим заданием Заказчика.</t>
  </si>
  <si>
    <t>Выполнение  работ по огнезащитной обработке кабельных линий 10кВ в кабельных полуэтажах ЦРП -10кВ и ТП-15</t>
  </si>
  <si>
    <t>ЯНАО г. Ноябрьск</t>
  </si>
  <si>
    <t>По решению Заказчика</t>
  </si>
  <si>
    <t>Соответствие требованиям законодательства РФ. Наличие квалифицированного персонала. В соответствии с Техническим заданием заказчика.</t>
  </si>
  <si>
    <t>Соответствие техническим характеристикам. Вместе с товаром передаются паспорт изделия,  сертификат качества. В соответствии с Техническим заданием заказчика.</t>
  </si>
  <si>
    <t>Вместе с товаром передаются паспорт изделия,  сертификат качества. В соответствии с Техническим заданием заказчика.</t>
  </si>
  <si>
    <t>Соответствие требованиям законодательства РФ. Вместе с товаром передаются паспорт изделия,  сертификат качества. В соответствии с Техническим заданием заказчика.</t>
  </si>
  <si>
    <t>Набор фильтров для импортной техники. Вместе с товаром передаются паспорт изделия,  сертификат качества. В соответствии с Техническим заданием заказчика.</t>
  </si>
  <si>
    <t>Щетка кассетная с металлическим ворсом 1050х300мм. Вместе с товаром передаются паспорт изделия,  сертификат качества. В соответствии с Техническим заданием заказчика.</t>
  </si>
  <si>
    <t>ЯНАО г.Ноябрьск</t>
  </si>
  <si>
    <t>H.49 мсп</t>
  </si>
  <si>
    <t>усл.шт..</t>
  </si>
  <si>
    <t>Приобретение по договору поставки светодиодных светильников  Альба 2х36 (аналог ЛПО 2Х36) и светодиодных светильников "L-office-32.</t>
  </si>
  <si>
    <t>Приобретение по договору поставки пенообразователя ПО-6РЗ марки А (или эквивалент)</t>
  </si>
  <si>
    <t>Выполнение работ по содержанию и уборке привокзальной площади и общественной стоянки общей площадью 22 000 кв.. (зимнее и летнее содержание)</t>
  </si>
  <si>
    <t>Приобретение по договору поставки мукопросеивательной машины Sotto Riva SF (или эквивалент)</t>
  </si>
  <si>
    <t>Выполнение  работ по текущему ремонту склада электрооборудования</t>
  </si>
  <si>
    <t>Наличие лицензии на оказание платных медицинских услуг</t>
  </si>
  <si>
    <t>Оказание услуг по проведению лабораторных исследований в рамках производственного контроля</t>
  </si>
  <si>
    <t>Приобретение по договору поставки шкафа вытяжного химического</t>
  </si>
  <si>
    <t>Приобретение по договору поставки минитопливораздаточной колонки для дизельного топлива</t>
  </si>
  <si>
    <t>Приобретение по договору поставки  багажных тележек</t>
  </si>
  <si>
    <t>Приобретение по договору поставки снегоуборщика Husgvama или эквивалент</t>
  </si>
  <si>
    <t>Приобретение  по договору поставки запасных частей для радиомаячной системы СП-200 (производства АО НИИИТ-РТС)</t>
  </si>
  <si>
    <t xml:space="preserve">Выполняемые работы (оказываемые услуги) должны быть выполнены в соответствии техническими характеристиками оборудования </t>
  </si>
  <si>
    <t>Служба Тисто</t>
  </si>
  <si>
    <t>Приобретение по договору поставки идентификатора опасных химических и биологических агентов и взрывчатых веществ "ХимЭксперт-Т"</t>
  </si>
  <si>
    <t>Приобретение по договору поставки аппарата для определения температуры вспышки в закрытом тигле ТВ-3-ЛАБ-01</t>
  </si>
  <si>
    <t>Микропроцессорное управление, обеспечивающее полную  автоматизацию испытаний. Диапазон измерений от +40 до +400 град.цельсия.Скорость нагрева тигля с образцом 0,20 С/мин.. Частота вращения 30-240 об./мин. Возможность задания двух различных скоростей нагрева для разных разных температурных интервалов  течение одного эксперимента. и др.</t>
  </si>
  <si>
    <t>Приобретение по договору поставки насоса из нержавеющей стали для перекачивания агрессивных сред (ПВК-Ж)</t>
  </si>
  <si>
    <t>Минимальные необходимые требования определяются в зависимости от используемого набора программ. Характеристики не ниже, чем у существующих комплектов ПК 1 категории.</t>
  </si>
  <si>
    <t>Планируемая дата или период размещения извещения о закупки (месяц, год)</t>
  </si>
  <si>
    <t>Приобретение по договору  поставки продуктов питания: куриное и перепелиное яйцо</t>
  </si>
  <si>
    <t>Приобретение по договору  поставки продуктов питания: овощи и фрукты</t>
  </si>
  <si>
    <t>Приобретение по договору  поставки продуктов питания: мука</t>
  </si>
  <si>
    <t>Приобретение по договору поставки  продуктов питания (бакалея)</t>
  </si>
  <si>
    <t>Приобретение по договору  поставки продуктов питания: консервированные продукты</t>
  </si>
  <si>
    <t>Приобретение по договору  поставки продуктов питания в глубокой заморозке</t>
  </si>
  <si>
    <t>Приобретение по договору  поставки продуктов питания: мясо</t>
  </si>
  <si>
    <t>Приобретение по договору поставки  продуктов питания: безалкогольные напитки</t>
  </si>
  <si>
    <t>Приобретение по договору поставки крепкого алкоголя</t>
  </si>
  <si>
    <t>Приобретение по договору поставки  продуктов питания: мороженое</t>
  </si>
  <si>
    <t>Приобретение по договору поставки  кондитерской продукции (кондитерские изделия -шоколад, печенья, вафли)</t>
  </si>
  <si>
    <t>Приобретение по договору поставки хлебобулочных изделий глубокой заморозки</t>
  </si>
  <si>
    <t xml:space="preserve">Приобретение по договору поставки хлебобулочных изделий </t>
  </si>
  <si>
    <t>Приобретение по договору поставки кофе, чая</t>
  </si>
  <si>
    <t>Приобретение по договору поставки специализированных товаров для обслуживания ВС- специальная химия</t>
  </si>
  <si>
    <t>Приобретение по договору  поставки продуктов питания: мясные и колбасные изделия</t>
  </si>
  <si>
    <r>
      <t>Приобретение по договору поставки специализированных товаров для обслуживания ВС -</t>
    </r>
    <r>
      <rPr>
        <sz val="10"/>
        <color indexed="8"/>
        <rFont val="Arial"/>
        <family val="2"/>
      </rPr>
      <t>предметы сервиса</t>
    </r>
  </si>
  <si>
    <t>НОЯБРЬСКИЙ ФИЛИАЛ</t>
  </si>
  <si>
    <t xml:space="preserve">В соответствии с техническим заданием Заказчика. Наличие сертификата соответствия производителя, паспорта изделия, сертификата качества и пр. </t>
  </si>
  <si>
    <t>71112000000, 71112654000</t>
  </si>
  <si>
    <t>ХМАО - Югра, пгт. Березово, Игрим</t>
  </si>
  <si>
    <t>ХМАО - Югра, пгт. Березово</t>
  </si>
  <si>
    <t>28.29.22.110
мсп</t>
  </si>
  <si>
    <t xml:space="preserve"> Приобретение по договору поставки автомасел</t>
  </si>
  <si>
    <t>литров</t>
  </si>
  <si>
    <t xml:space="preserve">ХМАО - Югра, пгт. Березово, пгт. Игрим </t>
  </si>
  <si>
    <t>C/26</t>
  </si>
  <si>
    <t xml:space="preserve">по завкам Заказчика </t>
  </si>
  <si>
    <t>ХМАО - Югра, пгт. Приобье</t>
  </si>
  <si>
    <t>Оказание услуг по уборке производственных и служебных помещений, административного здания, гостиницы</t>
  </si>
  <si>
    <t>Своевременное и качественное выполнение работ по уборке,  содержанию административного здания, гостиницы.</t>
  </si>
  <si>
    <t>январь-декабрь 2020 г.</t>
  </si>
  <si>
    <t>м²</t>
  </si>
  <si>
    <t>В соответствии с техническим заданием Заказчика. Наличие сертификата соответствия организации.</t>
  </si>
  <si>
    <t>Выполнение работ по ремонту обвалования резервуарного парка п/п Сергино</t>
  </si>
  <si>
    <t>В соответствии с техническим заданием Заказчика. Наличие необходимого оборудования и персонала.</t>
  </si>
  <si>
    <t>ХМАО - Югра, пгт. Игрим</t>
  </si>
  <si>
    <t>5 квартал 2020г.</t>
  </si>
  <si>
    <t>Выполнение работ по ремонту охранно-пожарной сигнализации бокса № 3</t>
  </si>
  <si>
    <t xml:space="preserve">Наличие лицензии, квалифицированного персонала. </t>
  </si>
  <si>
    <t xml:space="preserve">С.27 </t>
  </si>
  <si>
    <t>Приобретение по договору поставки светодиодных ламп</t>
  </si>
  <si>
    <t>В соответствии с техническим заданием Заказчика. Наличие сертификата соответствия производителя.</t>
  </si>
  <si>
    <t>C.25</t>
  </si>
  <si>
    <t>C.25 мсп</t>
  </si>
  <si>
    <t>пог. м.</t>
  </si>
  <si>
    <t>С. 32</t>
  </si>
  <si>
    <t>В соответствии с техническим заданием Заказчика. Наличие сертификата соответствия товара.</t>
  </si>
  <si>
    <t>006</t>
  </si>
  <si>
    <t>Наличие сертификата соответствия производителя.</t>
  </si>
  <si>
    <t>839</t>
  </si>
  <si>
    <t>Е.39</t>
  </si>
  <si>
    <t xml:space="preserve">Оказание услуг  по вывозу твердых отходов </t>
  </si>
  <si>
    <t>Наличие лицензии на транспортировку, прием, захоронение  отходов</t>
  </si>
  <si>
    <t>71112000000, 71112654000, 71121656000</t>
  </si>
  <si>
    <t>ХМАО - Югра, пгт. Березово, пгт. Игрим пгт.Приобье</t>
  </si>
  <si>
    <t>Оказание услуг холодного водоснабжения</t>
  </si>
  <si>
    <t>Утвержденные в установленном порядке тарифы. Соответствие СанПин 2.14.1074-01</t>
  </si>
  <si>
    <t>куб.м.</t>
  </si>
  <si>
    <t xml:space="preserve">п Березово-8650, п Игрим-240
</t>
  </si>
  <si>
    <t>ХМАО - Югра, пгт. Березово, пгт. Игрим</t>
  </si>
  <si>
    <t>Е.37</t>
  </si>
  <si>
    <t>Оказание услуг  по водоотведению</t>
  </si>
  <si>
    <t>Наличие лицензии на транспортировку, прием, захоронение опасных отходов.</t>
  </si>
  <si>
    <t>п Березово-6435 п Игрим-216</t>
  </si>
  <si>
    <t xml:space="preserve">Закупка у единственного поставщика
</t>
  </si>
  <si>
    <t>Оказание услуг  по отпуску тепловой энергии</t>
  </si>
  <si>
    <t>В соответствии с утвержденными в установленном порядке тарифами</t>
  </si>
  <si>
    <t>Гкал.</t>
  </si>
  <si>
    <t>п Березово-4910, п Игрим-1545</t>
  </si>
  <si>
    <t xml:space="preserve">Оказание услуг по проведению периодических медицинских осмотров работников </t>
  </si>
  <si>
    <t xml:space="preserve">Оказание медицинских услуг -  предсменный, послесменный  осмотры работников </t>
  </si>
  <si>
    <t>Наличие лицензии на предоставление медицинских услуг</t>
  </si>
  <si>
    <t>Выполнение метрологических работ</t>
  </si>
  <si>
    <t>Наличие лицензии на проведение метрологических работ</t>
  </si>
  <si>
    <t>Р.85</t>
  </si>
  <si>
    <t>Оказание образовательных услуг (подготовка и переподготовка кадров)</t>
  </si>
  <si>
    <t>Наличие лицензии у поставщика услуг, выдача документов установленного образца после обучения</t>
  </si>
  <si>
    <t>N.80</t>
  </si>
  <si>
    <t>Оказание услуг по обслуживанию автоматической пожарной сигнализации</t>
  </si>
  <si>
    <t xml:space="preserve">В соответствии с требованиями Заказчика. Наличие лицензии. Услуги по  обслуживанию  автоматической пожарной сигнализации должны оказываться обученными, аттестованными, квалифицированными и имеющими сертификаты (удостоверение) специалистами. </t>
  </si>
  <si>
    <t>Н.49</t>
  </si>
  <si>
    <t>Оказание транспортных услуг для аэродромного обеспечения (перевозка топлива)</t>
  </si>
  <si>
    <t>Оказание услуг по внутриаэропортовой авиационной связи</t>
  </si>
  <si>
    <t>Обеспечение высококачественной и бесперебойной работы средств связи/</t>
  </si>
  <si>
    <t xml:space="preserve">Закупки у единственного поставщика </t>
  </si>
  <si>
    <t>К.66</t>
  </si>
  <si>
    <t>Оказание услуг по страхованию автогражданской ответственности</t>
  </si>
  <si>
    <t>3 квартал 2020</t>
  </si>
  <si>
    <t xml:space="preserve">Приобретение по договору поставки песка  </t>
  </si>
  <si>
    <t xml:space="preserve">В соответствии с техническим заданием Заказчика. </t>
  </si>
  <si>
    <t>м³</t>
  </si>
  <si>
    <t>Приобретение по договору поставки керосина для отопления здания аэровокзала п/п Саранпауль</t>
  </si>
  <si>
    <t>ХМАО - Югра, с. Саранпауль</t>
  </si>
  <si>
    <t xml:space="preserve">Приобретение по договору поставки автопокрышек </t>
  </si>
  <si>
    <t>Приобретение по договору поставки двигателя 1Д12МБС2.</t>
  </si>
  <si>
    <t>Приобретение по договору поставки косилки роторной навесной КРН-2,1 (либо эквивалент)</t>
  </si>
  <si>
    <t>Приобретение по договору поставки раздаточных рукавов.</t>
  </si>
  <si>
    <t>Приобретение по договору поставки  дизельного топлива.</t>
  </si>
  <si>
    <t>Н.49 мсп</t>
  </si>
  <si>
    <t>Наличие лицензии на оказание услуг.</t>
  </si>
  <si>
    <t>компл.</t>
  </si>
  <si>
    <t xml:space="preserve">Директор по НТО - главный инженер </t>
  </si>
  <si>
    <t xml:space="preserve">О.Н. Николаев </t>
  </si>
  <si>
    <t xml:space="preserve">Директор по строительству и  эксплуатации наземных сооружений </t>
  </si>
  <si>
    <t xml:space="preserve">А.Н. Монастырский </t>
  </si>
  <si>
    <t xml:space="preserve">Директор по административно - правовой работе </t>
  </si>
  <si>
    <t xml:space="preserve">И.А. Емельяненко </t>
  </si>
  <si>
    <t xml:space="preserve">Директор по авиационной безопасности </t>
  </si>
  <si>
    <t xml:space="preserve">И.А.Белоус </t>
  </si>
  <si>
    <t>Начальник экономического управления</t>
  </si>
  <si>
    <t>М.С. Ткаченко</t>
  </si>
  <si>
    <t xml:space="preserve">Руководитель комплекса закупок и логистики </t>
  </si>
  <si>
    <t xml:space="preserve">О.В. Леушева </t>
  </si>
  <si>
    <t xml:space="preserve">Директор по финансам </t>
  </si>
  <si>
    <t xml:space="preserve">М.А. Потоцкая </t>
  </si>
  <si>
    <t>Подготовила: Галушкова Еена Владимировна, начальник отдела подготовки и проведения торгов.</t>
  </si>
  <si>
    <t>8(3462)770479</t>
  </si>
  <si>
    <t>8(3462)770489</t>
  </si>
  <si>
    <t>м.</t>
  </si>
  <si>
    <t>Приобретение по договору поставки щебня, песка, цемента.</t>
  </si>
  <si>
    <t xml:space="preserve">Проверила: Глухих Светлана Геннадьевна, начальник экономического отдела </t>
  </si>
  <si>
    <t>Выполнение работ(оказание услуг) по содержанию и уборке аэровокзального комплекса аэропорта г.Сургута</t>
  </si>
  <si>
    <t>1 квартал 2021г.</t>
  </si>
  <si>
    <t>февраль 2022г.</t>
  </si>
  <si>
    <t>1 квартал 2022г.</t>
  </si>
  <si>
    <t>февраль 2023г.</t>
  </si>
  <si>
    <t xml:space="preserve"> март 2020г.</t>
  </si>
  <si>
    <t>Приобретение по договору поставки ГСМ</t>
  </si>
  <si>
    <t xml:space="preserve">Масла(моторные, трансмиссионные), охлаждающие жидкости (антифризы, тосол), специальные жидкости (тормозная и т.д).Наличие у товара сертификатов качества. </t>
  </si>
  <si>
    <t>1 квартал 2020</t>
  </si>
  <si>
    <t>С28.22.15
мсп</t>
  </si>
  <si>
    <t>Приобретение по договору поставки температурных датчиков противооблединительной машины TEMPEST II</t>
  </si>
  <si>
    <t>3 квартал 2018</t>
  </si>
  <si>
    <t>Приобретение по договору поставки ультрозвуковых датчиков сближения, противооблединительной машины TEMPEST II</t>
  </si>
  <si>
    <t>Приобретение по договору поставки блока управления двигателем на аэродромный тягач F-300</t>
  </si>
  <si>
    <t>Оригинальные датчики температуры, для противообледенительной машины TEMPEST II.Комплектность поставки оборудования, в т.ч., паспорт, сертификат</t>
  </si>
  <si>
    <t>Оригинальные ультрозвуковые датчики сближения, для противообледенительной машины TEMPEST II.Комплектность поставки оборудования, в т.ч., паспорт, сертификат</t>
  </si>
  <si>
    <t>Оригинальный блок управления двигателем на аэродромный тягач SHOPF F-300. Motornr 10682138 ; Enginecode CE174/2 ;Комплектность поставки оборудования, в т.ч., паспорт, сертификат</t>
  </si>
  <si>
    <t>С.30.99.10.190</t>
  </si>
  <si>
    <t>Приобретение по договору поставки, легкового автомобиля Renault Duster</t>
  </si>
  <si>
    <t>Объем 2.0 л
Мощность143 л.с.
Коробка механика
Тип двигателя бензин. Топливо АИ-95
Привод полный. Конструктивное исполнение оборудования (включая аккумуляторные батареи, авторезину) согласно ГОСТ,ТУ. Комплектность поставки оборудования, в т.ч., паспорт, сертификат.</t>
  </si>
  <si>
    <t>Приобретение по договору поставки тягача для багажных тележек МТЗ-320.4</t>
  </si>
  <si>
    <t>Двигатель Lombardini LDW 1603/B3);
  Механическая коробка переключения передач (16 передач вперед и 8 назад);
 Рулевое управление гидрообъемное;
 Ходовая система с типом колёсной формулы 4×4 c направляющими и ведущими передними колёсами и ведущими задними.  Передний и задний мост самоблокирующейся;
 Кабина одноместная, с жестким каркасом защитного типа, с дугами безопасности;
 Цвет трактора, желтый либо красный.
 Конструктивное исполнение оборудования (включая аккумуляторные батареи, авторезину) согласно ГОСТ,ТУ. Комплектность поставки оборудования, в т.ч., паспорт, сертификат.</t>
  </si>
  <si>
    <t>4 квартал 2020</t>
  </si>
  <si>
    <t>январь  2021г.</t>
  </si>
  <si>
    <t>С.19.20.2</t>
  </si>
  <si>
    <t>Оказание услуг по сопровождению портала ОАО "Аэропорт Сургут"(хостинг).</t>
  </si>
  <si>
    <r>
      <t xml:space="preserve">ПЛАН ЗАКУПОК </t>
    </r>
    <r>
      <rPr>
        <b/>
        <sz val="10"/>
        <rFont val="Arial"/>
        <family val="2"/>
      </rPr>
      <t>ОАО</t>
    </r>
    <r>
      <rPr>
        <b/>
        <sz val="10"/>
        <color indexed="8"/>
        <rFont val="Arial"/>
        <family val="2"/>
      </rPr>
      <t xml:space="preserve"> "АЭРОПОРТ СУРГУТ"</t>
    </r>
  </si>
  <si>
    <t>office@airsurgut.ru   (отдел подготовки и проведения: galushkova@airsurgut.ru, anpilogova@airsurgut.ru, atrohova@airsurgut.ru)</t>
  </si>
  <si>
    <t>Приобретение по договору  поставки продуктов питания: рыба и рыбные продукты (переработанные)</t>
  </si>
  <si>
    <t>Приобретение по договору  поставки продуктов питания: молочные продукты</t>
  </si>
  <si>
    <t>Выполнение работ по строительству юго-западного участка периметрового ограждения: Монтаж нового сетчатого 3D ограждения высотой 2,5 м с устройством противолазной и противоподконой сетки, устройством козырька из СББ-500. длина участка - 290 м п</t>
  </si>
  <si>
    <t>Тип двигатель: дизель Cummins А2300; Максимальная грузоподъёмность  не менее 0,8 т; Максимальная высота разгрузки ковша не менее 2.41; Цвет6 желтый или красный. Конструктивное исполнение оборудования (включая аккумуляторные батареи, авторезину) согласно ГОСТу, ТУ. Товар должен быть полностью укомплектован в т.ч., паспортом, сертификатом</t>
  </si>
  <si>
    <t xml:space="preserve">В соответствии с Техническим заданием Заказчика. Соответствие стандартам ИАТА,соответствие порядку формирования, утверждения и опубликования расписания регулярных воздушных перевозок пассажиров и грузов (обновления кодификаторов пунктов перевозки, авиакомпаний, воздушных судов)В соответствии с требованиями ИАТА </t>
  </si>
  <si>
    <t xml:space="preserve">Выполняемые работы (оказываемые услуги) должны быть выполнены в соответствии Техническими характеристиками оборудования </t>
  </si>
  <si>
    <t>Антифриз зеленый 31кг. Тосол 1175кг.                                                   Масло Ford Formula 15л.   Масло Mobil Delvac 60л.  Масло Mobil Supeг3000 5л. Масло Лукойл Авангард 10/40 909л. Масло М10ДМ 592л.                                            Масло М8В 160л. Масло М8М 20л. Масло ТМ-5  16л.  МаслоТСП-15 1304,7л. Масло ATF XTRON lll 20л. Масло Shell Tellus Arctic32  170л.      Масло АМГ-10  50л.  Масло ВМГЗ-45  1222,3л.</t>
  </si>
  <si>
    <t xml:space="preserve">В целях исполнения раздела №10 "Правела проведения досмотра, дополнительного досмотра, повторного досмотра в целях обеспечения транспортной безопасности" Приказа Минтранса РФ от 23.07.2015 года №227 «Об утверждений Правил проведения досмотра, дополнительного досмотра, повторного досмотра в целях обеспечения транспортной безопасности», а также устранения инспекторского предписания №06-554П от 01.11.2018 г. УГАН НОТБ УФО Ространснадзора выявленных в результате проведённой плановой выездной проверки Ноябрьского филиала ОАО "Аэропорт Сургут" п.10  </t>
  </si>
  <si>
    <t>Скорость доступа не менее 50 Мб/сек., задержка прохождения сигнала не более 100 мсек., объём трафика не влияет на стоимость услуги, использование линий, каналов, коммутационного оборудования изолированного от оборудования для организации резервного канала доступа в Интернет.</t>
  </si>
  <si>
    <t>Скорость доступа не менее 10 Мб/сек., задержка прохождения сигнала не более 100 мсек., объём трафика не влияет на стоимость услуги, использование линий, каналов, коммутационного оборудования изолированного от оборудования для организации основного канала доступа в Интернет.</t>
  </si>
  <si>
    <t>Приобретение по договору поставки  огнетушителей ОП-70 (либо эквивалент)</t>
  </si>
  <si>
    <t>Приобретение по договору поставки картриджей к принтерам</t>
  </si>
  <si>
    <t>Приобретение по договору поставки  счетчиков -  литромеров ППВ-100 (либо эквивалент)</t>
  </si>
  <si>
    <t>Выполнение работ по очистке от леса поверхности ограничения препятствий на площадке общей площадью 39643м²</t>
  </si>
  <si>
    <t>В соответствии с техническим заданием Заказчика. Своевременное и качественное выполнение работ по вырубке и утилизации леса.</t>
  </si>
  <si>
    <t>Оказание услуг по топографической сьемке  высотных препятствий в районе посадочной площадки Березово, Игрим. Внесение поправок в аэронавигационные паспорта</t>
  </si>
  <si>
    <t>Приобретение по договору поставки  КПП для МТЗ-82.1</t>
  </si>
  <si>
    <t>Приобретение по договору поставки  трубы стальной 325*10</t>
  </si>
  <si>
    <t>Приобретение по договору поставки  фильтр элементов ЭС-650-2-А, либо эквивалент</t>
  </si>
  <si>
    <t>Приобретение по договору поставки кабеля Вабив 5*50, либо эквивалент</t>
  </si>
  <si>
    <t>Приобретение по договору поставки  узла учета тепловой энергии</t>
  </si>
  <si>
    <t>Наличие лицензии на оказание платных медицинских услуг, квалифицированного персонала и оборудования.</t>
  </si>
  <si>
    <t>Своевременное и качественное оказание услуг по предоставлении транспорта.</t>
  </si>
  <si>
    <t>Оказание платных медицинских услуг (психиатрическое освидетельствование)</t>
  </si>
  <si>
    <t>Наличие лицензии на оказание платных медицинких услуг</t>
  </si>
  <si>
    <t>Рабочий диапазон от 0 до 5900 мм. На автомобильном шасси.  Конструктивное исполнение оборудования (включая аккумуляторные батареи, авторезину) согласно ГОСТ,ТУ. Комплектность поставки оборудования, в т.ч., паспорт, сертификат.</t>
  </si>
  <si>
    <t>Приобретение по договору поставки специального автомобиля для перевозки маломобильных пассажиров (амбулифт).</t>
  </si>
  <si>
    <t xml:space="preserve">В соответствии с Техническим заданием Заказчика и  ранее выполненному проекту. Выполнение работ должно соответствовать действующим нормам. Наличие персонала и оборудования  у Исполнителя.  </t>
  </si>
  <si>
    <t>Выполнение работ по комплексному ремонту административных, служебно-бытовых и производственных помещений аэровокзала  (выборочно)</t>
  </si>
  <si>
    <t>Выполнение работ по капитальному ремонту цеха по ремонту тракторной техники, в том числе: замена двери на пластиковую в комнате отдыха, окраска стен, потолков, ремонт полов</t>
  </si>
  <si>
    <t>Выполнение работ по комплексному ремонту помещений котельной (машинный зал, подсобные и бытовые помещения)</t>
  </si>
  <si>
    <t>Выполнение работ по замене аккумулятора воды (ёмкость) V=1,5 куб м с электротэнами на 30 кВт (для горячего водоснабжения ресторана и цеха бортового питания) в здании аэровокзала</t>
  </si>
  <si>
    <t>Выполнение работ по капитальному ремонту  кровли и фасада ЦРП по ранее выполненному проекту</t>
  </si>
  <si>
    <t>саб</t>
  </si>
  <si>
    <t>Приобретение по договору поставки зип для светосигнального оборудования малой интенсивности "Светлячок"</t>
  </si>
  <si>
    <t>СиТ+САБ</t>
  </si>
  <si>
    <t xml:space="preserve">Приобретение по договору поставки погрузчика одноковшового </t>
  </si>
  <si>
    <t>В соответствии с техническим заданием Заказчика. Конструктивное исполнение оборудования (включая аккумуляторные батареи, авторезину) согласно ГОСТ,ТУ. Комплектность поставки оборудования, в т.ч., паспорт, сертификат</t>
  </si>
  <si>
    <t xml:space="preserve">Приобретение по договору поставки мини погрузчика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</si>
</sst>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  <numFmt numFmtId="178" formatCode="[$-FC19]d\ mmmm\ yyyy\ &quot;г.&quot;"/>
    <numFmt numFmtId="179" formatCode="#,##0.00&quot;р.&quot;"/>
    <numFmt numFmtId="180" formatCode="#,##0.00\ _₽"/>
    <numFmt numFmtId="181" formatCode="[$-419]mmmm\ yyyy;@"/>
    <numFmt numFmtId="182" formatCode="#,##0_ ;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u val="single"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51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77" fontId="51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 wrapText="1"/>
    </xf>
    <xf numFmtId="177" fontId="4" fillId="32" borderId="10" xfId="51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7" fontId="4" fillId="0" borderId="10" xfId="51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32" borderId="10" xfId="0" applyNumberFormat="1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1" fillId="32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77" fontId="4" fillId="0" borderId="12" xfId="51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3" fontId="51" fillId="32" borderId="10" xfId="0" applyNumberFormat="1" applyFont="1" applyFill="1" applyBorder="1" applyAlignment="1">
      <alignment horizontal="center" vertical="center" wrapText="1"/>
    </xf>
    <xf numFmtId="17" fontId="51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" fontId="5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horizontal="right" vertical="center" wrapText="1"/>
    </xf>
    <xf numFmtId="0" fontId="7" fillId="33" borderId="14" xfId="0" applyFont="1" applyFill="1" applyBorder="1" applyAlignment="1">
      <alignment horizontal="center" vertical="center" textRotation="90" wrapText="1"/>
    </xf>
    <xf numFmtId="177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1" fillId="32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77" fontId="51" fillId="32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" fillId="32" borderId="11" xfId="52" applyFont="1" applyFill="1" applyBorder="1" applyAlignment="1">
      <alignment horizontal="center" vertical="center" wrapText="1"/>
      <protection/>
    </xf>
    <xf numFmtId="0" fontId="4" fillId="32" borderId="11" xfId="52" applyFont="1" applyFill="1" applyBorder="1" applyAlignment="1">
      <alignment vertical="center" wrapText="1"/>
      <protection/>
    </xf>
    <xf numFmtId="0" fontId="4" fillId="0" borderId="11" xfId="52" applyFont="1" applyBorder="1" applyAlignment="1">
      <alignment vertical="center" wrapText="1"/>
      <protection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horizontal="center" vertical="center" wrapText="1"/>
    </xf>
    <xf numFmtId="177" fontId="3" fillId="32" borderId="0" xfId="0" applyNumberFormat="1" applyFont="1" applyFill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54" fillId="0" borderId="0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 vertical="center" textRotation="90" wrapText="1"/>
    </xf>
    <xf numFmtId="0" fontId="54" fillId="32" borderId="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3" fontId="15" fillId="32" borderId="10" xfId="0" applyNumberFormat="1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 shrinkToFit="1"/>
    </xf>
    <xf numFmtId="0" fontId="3" fillId="32" borderId="10" xfId="0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6" fillId="32" borderId="10" xfId="0" applyNumberFormat="1" applyFont="1" applyFill="1" applyBorder="1" applyAlignment="1">
      <alignment horizontal="center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 applyProtection="1">
      <alignment horizontal="center" vertical="center" wrapText="1"/>
      <protection/>
    </xf>
    <xf numFmtId="17" fontId="3" fillId="0" borderId="12" xfId="0" applyNumberFormat="1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3" fontId="16" fillId="32" borderId="11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182" fontId="16" fillId="0" borderId="10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17" fontId="4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" fontId="4" fillId="32" borderId="10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17" fontId="3" fillId="32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77" fontId="3" fillId="32" borderId="12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49" fontId="54" fillId="32" borderId="0" xfId="0" applyNumberFormat="1" applyFont="1" applyFill="1" applyBorder="1" applyAlignment="1">
      <alignment horizontal="center" vertical="center" textRotation="90" wrapText="1"/>
    </xf>
    <xf numFmtId="0" fontId="54" fillId="0" borderId="0" xfId="0" applyFont="1" applyBorder="1" applyAlignment="1">
      <alignment horizontal="center" vertical="center" textRotation="90" wrapText="1"/>
    </xf>
    <xf numFmtId="177" fontId="3" fillId="32" borderId="11" xfId="0" applyNumberFormat="1" applyFont="1" applyFill="1" applyBorder="1" applyAlignment="1">
      <alignment horizontal="center" vertical="center" wrapText="1"/>
    </xf>
    <xf numFmtId="177" fontId="52" fillId="0" borderId="10" xfId="0" applyNumberFormat="1" applyFont="1" applyBorder="1" applyAlignment="1">
      <alignment horizontal="center" vertical="center"/>
    </xf>
    <xf numFmtId="177" fontId="51" fillId="0" borderId="10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vertical="center" wrapText="1"/>
    </xf>
    <xf numFmtId="177" fontId="56" fillId="33" borderId="10" xfId="0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 textRotation="90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177" fontId="3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1" fontId="51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textRotation="90" wrapText="1"/>
    </xf>
    <xf numFmtId="0" fontId="7" fillId="33" borderId="15" xfId="0" applyNumberFormat="1" applyFont="1" applyFill="1" applyBorder="1" applyAlignment="1">
      <alignment horizontal="center" vertical="center" textRotation="90" wrapText="1"/>
    </xf>
    <xf numFmtId="0" fontId="7" fillId="33" borderId="11" xfId="0" applyNumberFormat="1" applyFont="1" applyFill="1" applyBorder="1" applyAlignment="1">
      <alignment horizontal="center" vertical="center" textRotation="90" wrapText="1"/>
    </xf>
    <xf numFmtId="177" fontId="7" fillId="33" borderId="12" xfId="0" applyNumberFormat="1" applyFont="1" applyFill="1" applyBorder="1" applyAlignment="1">
      <alignment horizontal="center" vertical="center" wrapText="1"/>
    </xf>
    <xf numFmtId="177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textRotation="90" wrapText="1"/>
    </xf>
    <xf numFmtId="0" fontId="57" fillId="33" borderId="11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7" fillId="33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18"/>
  <sheetViews>
    <sheetView tabSelected="1" view="pageBreakPreview" zoomScale="73" zoomScaleNormal="96" zoomScaleSheetLayoutView="73" zoomScalePageLayoutView="0" workbookViewId="0" topLeftCell="A1">
      <selection activeCell="Q223" sqref="Q223"/>
    </sheetView>
  </sheetViews>
  <sheetFormatPr defaultColWidth="9.140625" defaultRowHeight="15"/>
  <cols>
    <col min="1" max="1" width="5.8515625" style="52" customWidth="1"/>
    <col min="2" max="2" width="8.00390625" style="53" customWidth="1"/>
    <col min="3" max="3" width="10.28125" style="53" customWidth="1"/>
    <col min="4" max="4" width="41.421875" style="54" customWidth="1"/>
    <col min="5" max="5" width="43.8515625" style="54" customWidth="1"/>
    <col min="6" max="6" width="6.57421875" style="9" customWidth="1"/>
    <col min="7" max="7" width="7.7109375" style="9" customWidth="1"/>
    <col min="8" max="8" width="8.7109375" style="9" customWidth="1"/>
    <col min="9" max="9" width="16.140625" style="53" customWidth="1"/>
    <col min="10" max="10" width="15.421875" style="53" customWidth="1"/>
    <col min="11" max="11" width="17.7109375" style="59" customWidth="1"/>
    <col min="12" max="12" width="15.57421875" style="53" customWidth="1"/>
    <col min="13" max="13" width="15.7109375" style="53" customWidth="1"/>
    <col min="14" max="14" width="14.421875" style="53" customWidth="1"/>
    <col min="15" max="15" width="8.57421875" style="53" customWidth="1"/>
    <col min="16" max="16" width="5.140625" style="92" customWidth="1"/>
    <col min="17" max="16384" width="9.140625" style="9" customWidth="1"/>
  </cols>
  <sheetData>
    <row r="2" spans="10:15" ht="12.75">
      <c r="J2" s="205" t="s">
        <v>17</v>
      </c>
      <c r="K2" s="205"/>
      <c r="L2" s="205"/>
      <c r="M2" s="205"/>
      <c r="N2" s="205"/>
      <c r="O2" s="205"/>
    </row>
    <row r="3" spans="10:15" ht="12.75">
      <c r="J3" s="205" t="s">
        <v>20</v>
      </c>
      <c r="K3" s="205"/>
      <c r="L3" s="205"/>
      <c r="M3" s="205"/>
      <c r="N3" s="205"/>
      <c r="O3" s="205"/>
    </row>
    <row r="4" spans="10:15" ht="12.75">
      <c r="J4" s="205" t="s">
        <v>18</v>
      </c>
      <c r="K4" s="205"/>
      <c r="L4" s="205"/>
      <c r="M4" s="205"/>
      <c r="N4" s="205"/>
      <c r="O4" s="205"/>
    </row>
    <row r="5" spans="10:15" ht="12.75">
      <c r="J5" s="217"/>
      <c r="K5" s="217"/>
      <c r="L5" s="55" t="s">
        <v>19</v>
      </c>
      <c r="M5" s="55"/>
      <c r="N5" s="55"/>
      <c r="O5" s="55"/>
    </row>
    <row r="6" spans="10:15" ht="12.75">
      <c r="J6" s="216" t="s">
        <v>29</v>
      </c>
      <c r="K6" s="216"/>
      <c r="L6" s="216"/>
      <c r="M6" s="216"/>
      <c r="N6" s="216"/>
      <c r="O6" s="216"/>
    </row>
    <row r="7" spans="10:15" ht="12.75">
      <c r="J7" s="56"/>
      <c r="K7" s="57"/>
      <c r="L7" s="55"/>
      <c r="M7" s="55"/>
      <c r="N7" s="55"/>
      <c r="O7" s="55"/>
    </row>
    <row r="8" spans="10:11" ht="12.75">
      <c r="J8" s="15"/>
      <c r="K8" s="58"/>
    </row>
    <row r="9" spans="1:15" ht="12.75">
      <c r="A9" s="218" t="s">
        <v>787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</row>
    <row r="10" spans="1:15" ht="12.75">
      <c r="A10" s="218" t="s">
        <v>40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</row>
    <row r="12" spans="1:15" ht="12.75">
      <c r="A12" s="206" t="s">
        <v>15</v>
      </c>
      <c r="B12" s="207"/>
      <c r="C12" s="207"/>
      <c r="D12" s="208"/>
      <c r="E12" s="206" t="s">
        <v>16</v>
      </c>
      <c r="F12" s="207"/>
      <c r="G12" s="207"/>
      <c r="H12" s="207"/>
      <c r="I12" s="207"/>
      <c r="J12" s="207"/>
      <c r="K12" s="207"/>
      <c r="L12" s="207"/>
      <c r="M12" s="207"/>
      <c r="N12" s="207"/>
      <c r="O12" s="208"/>
    </row>
    <row r="13" spans="1:15" ht="12.75">
      <c r="A13" s="206" t="s">
        <v>14</v>
      </c>
      <c r="B13" s="207"/>
      <c r="C13" s="207"/>
      <c r="D13" s="208"/>
      <c r="E13" s="206" t="s">
        <v>27</v>
      </c>
      <c r="F13" s="207"/>
      <c r="G13" s="207"/>
      <c r="H13" s="207"/>
      <c r="I13" s="207"/>
      <c r="J13" s="207"/>
      <c r="K13" s="207"/>
      <c r="L13" s="207"/>
      <c r="M13" s="207"/>
      <c r="N13" s="207"/>
      <c r="O13" s="208"/>
    </row>
    <row r="14" spans="1:15" ht="12.75">
      <c r="A14" s="206" t="s">
        <v>13</v>
      </c>
      <c r="B14" s="207"/>
      <c r="C14" s="207"/>
      <c r="D14" s="208"/>
      <c r="E14" s="206" t="s">
        <v>149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8"/>
    </row>
    <row r="15" spans="1:15" ht="12.75">
      <c r="A15" s="206" t="s">
        <v>12</v>
      </c>
      <c r="B15" s="207"/>
      <c r="C15" s="207"/>
      <c r="D15" s="208"/>
      <c r="E15" s="206" t="s">
        <v>788</v>
      </c>
      <c r="F15" s="207"/>
      <c r="G15" s="207"/>
      <c r="H15" s="207"/>
      <c r="I15" s="207"/>
      <c r="J15" s="207"/>
      <c r="K15" s="207"/>
      <c r="L15" s="207"/>
      <c r="M15" s="207"/>
      <c r="N15" s="207"/>
      <c r="O15" s="208"/>
    </row>
    <row r="16" spans="1:15" ht="12.75">
      <c r="A16" s="206" t="s">
        <v>11</v>
      </c>
      <c r="B16" s="207"/>
      <c r="C16" s="207"/>
      <c r="D16" s="208"/>
      <c r="E16" s="206">
        <v>8602060523</v>
      </c>
      <c r="F16" s="207"/>
      <c r="G16" s="207"/>
      <c r="H16" s="207"/>
      <c r="I16" s="207"/>
      <c r="J16" s="207"/>
      <c r="K16" s="207"/>
      <c r="L16" s="207"/>
      <c r="M16" s="207"/>
      <c r="N16" s="207"/>
      <c r="O16" s="208"/>
    </row>
    <row r="17" spans="1:15" ht="12.75">
      <c r="A17" s="206" t="s">
        <v>10</v>
      </c>
      <c r="B17" s="207"/>
      <c r="C17" s="207"/>
      <c r="D17" s="208"/>
      <c r="E17" s="206">
        <v>860201001</v>
      </c>
      <c r="F17" s="207"/>
      <c r="G17" s="207"/>
      <c r="H17" s="207"/>
      <c r="I17" s="207"/>
      <c r="J17" s="207"/>
      <c r="K17" s="207"/>
      <c r="L17" s="207"/>
      <c r="M17" s="207"/>
      <c r="N17" s="207"/>
      <c r="O17" s="208"/>
    </row>
    <row r="18" spans="1:15" ht="12.75">
      <c r="A18" s="206" t="s">
        <v>9</v>
      </c>
      <c r="B18" s="207"/>
      <c r="C18" s="207"/>
      <c r="D18" s="208"/>
      <c r="E18" s="206">
        <v>71136000000</v>
      </c>
      <c r="F18" s="207"/>
      <c r="G18" s="207"/>
      <c r="H18" s="207"/>
      <c r="I18" s="207"/>
      <c r="J18" s="207"/>
      <c r="K18" s="207"/>
      <c r="L18" s="207"/>
      <c r="M18" s="207"/>
      <c r="N18" s="207"/>
      <c r="O18" s="208"/>
    </row>
    <row r="19" spans="1:4" ht="12.75">
      <c r="A19" s="212"/>
      <c r="B19" s="212"/>
      <c r="C19" s="212"/>
      <c r="D19" s="212"/>
    </row>
    <row r="20" spans="1:15" ht="25.5" customHeight="1">
      <c r="A20" s="219" t="s">
        <v>21</v>
      </c>
      <c r="B20" s="226" t="s">
        <v>42</v>
      </c>
      <c r="C20" s="226" t="s">
        <v>41</v>
      </c>
      <c r="D20" s="209" t="s">
        <v>8</v>
      </c>
      <c r="E20" s="210"/>
      <c r="F20" s="210"/>
      <c r="G20" s="210"/>
      <c r="H20" s="210"/>
      <c r="I20" s="210"/>
      <c r="J20" s="210"/>
      <c r="K20" s="210"/>
      <c r="L20" s="210"/>
      <c r="M20" s="211"/>
      <c r="N20" s="213" t="s">
        <v>24</v>
      </c>
      <c r="O20" s="228" t="s">
        <v>25</v>
      </c>
    </row>
    <row r="21" spans="1:15" ht="63" customHeight="1">
      <c r="A21" s="220"/>
      <c r="B21" s="231"/>
      <c r="C21" s="231"/>
      <c r="D21" s="213" t="s">
        <v>22</v>
      </c>
      <c r="E21" s="213" t="s">
        <v>26</v>
      </c>
      <c r="F21" s="209" t="s">
        <v>1</v>
      </c>
      <c r="G21" s="225"/>
      <c r="H21" s="226" t="s">
        <v>3</v>
      </c>
      <c r="I21" s="209" t="s">
        <v>5</v>
      </c>
      <c r="J21" s="211"/>
      <c r="K21" s="222" t="s">
        <v>150</v>
      </c>
      <c r="L21" s="209" t="s">
        <v>0</v>
      </c>
      <c r="M21" s="225"/>
      <c r="N21" s="214"/>
      <c r="O21" s="229"/>
    </row>
    <row r="22" spans="1:15" ht="99" customHeight="1">
      <c r="A22" s="221"/>
      <c r="B22" s="232"/>
      <c r="C22" s="232"/>
      <c r="D22" s="224"/>
      <c r="E22" s="224"/>
      <c r="F22" s="60" t="s">
        <v>2</v>
      </c>
      <c r="G22" s="199" t="s">
        <v>23</v>
      </c>
      <c r="H22" s="227"/>
      <c r="I22" s="60" t="s">
        <v>4</v>
      </c>
      <c r="J22" s="199" t="s">
        <v>23</v>
      </c>
      <c r="K22" s="223"/>
      <c r="L22" s="198" t="s">
        <v>638</v>
      </c>
      <c r="M22" s="197" t="s">
        <v>6</v>
      </c>
      <c r="N22" s="215"/>
      <c r="O22" s="96" t="s">
        <v>7</v>
      </c>
    </row>
    <row r="23" spans="1:15" ht="12.75">
      <c r="A23" s="16">
        <v>1</v>
      </c>
      <c r="B23" s="17">
        <v>2</v>
      </c>
      <c r="C23" s="17">
        <v>3</v>
      </c>
      <c r="D23" s="17">
        <v>4</v>
      </c>
      <c r="E23" s="17">
        <v>5</v>
      </c>
      <c r="F23" s="17">
        <v>6</v>
      </c>
      <c r="G23" s="17">
        <v>7</v>
      </c>
      <c r="H23" s="17">
        <v>8</v>
      </c>
      <c r="I23" s="17">
        <v>9</v>
      </c>
      <c r="J23" s="17">
        <v>10</v>
      </c>
      <c r="K23" s="16">
        <v>11</v>
      </c>
      <c r="L23" s="17">
        <v>12</v>
      </c>
      <c r="M23" s="17">
        <v>13</v>
      </c>
      <c r="N23" s="17">
        <v>14</v>
      </c>
      <c r="O23" s="1">
        <v>15</v>
      </c>
    </row>
    <row r="24" spans="1:16" ht="168" customHeight="1">
      <c r="A24" s="20">
        <v>1</v>
      </c>
      <c r="B24" s="33" t="s">
        <v>61</v>
      </c>
      <c r="C24" s="33" t="s">
        <v>81</v>
      </c>
      <c r="D24" s="36" t="s">
        <v>271</v>
      </c>
      <c r="E24" s="34" t="s">
        <v>74</v>
      </c>
      <c r="F24" s="1">
        <v>366</v>
      </c>
      <c r="G24" s="20" t="s">
        <v>72</v>
      </c>
      <c r="H24" s="1">
        <v>1</v>
      </c>
      <c r="I24" s="1">
        <v>71136000000</v>
      </c>
      <c r="J24" s="1" t="s">
        <v>28</v>
      </c>
      <c r="K24" s="35">
        <v>8097250</v>
      </c>
      <c r="L24" s="20" t="s">
        <v>63</v>
      </c>
      <c r="M24" s="20" t="s">
        <v>75</v>
      </c>
      <c r="N24" s="20" t="s">
        <v>60</v>
      </c>
      <c r="O24" s="20" t="s">
        <v>36</v>
      </c>
      <c r="P24" s="93" t="s">
        <v>82</v>
      </c>
    </row>
    <row r="25" spans="1:16" ht="177.75" customHeight="1">
      <c r="A25" s="20">
        <v>2</v>
      </c>
      <c r="B25" s="33" t="s">
        <v>61</v>
      </c>
      <c r="C25" s="33" t="s">
        <v>81</v>
      </c>
      <c r="D25" s="48" t="s">
        <v>761</v>
      </c>
      <c r="E25" s="34" t="s">
        <v>74</v>
      </c>
      <c r="F25" s="1">
        <v>366</v>
      </c>
      <c r="G25" s="20" t="s">
        <v>72</v>
      </c>
      <c r="H25" s="1">
        <v>1</v>
      </c>
      <c r="I25" s="1">
        <v>71136000000</v>
      </c>
      <c r="J25" s="1" t="s">
        <v>28</v>
      </c>
      <c r="K25" s="35">
        <v>8097250</v>
      </c>
      <c r="L25" s="20" t="s">
        <v>762</v>
      </c>
      <c r="M25" s="20" t="s">
        <v>763</v>
      </c>
      <c r="N25" s="20" t="s">
        <v>60</v>
      </c>
      <c r="O25" s="20" t="s">
        <v>36</v>
      </c>
      <c r="P25" s="93" t="s">
        <v>82</v>
      </c>
    </row>
    <row r="26" spans="1:16" ht="173.25" customHeight="1">
      <c r="A26" s="20">
        <v>3</v>
      </c>
      <c r="B26" s="33" t="s">
        <v>61</v>
      </c>
      <c r="C26" s="33" t="s">
        <v>81</v>
      </c>
      <c r="D26" s="48" t="s">
        <v>761</v>
      </c>
      <c r="E26" s="34" t="s">
        <v>74</v>
      </c>
      <c r="F26" s="1">
        <v>366</v>
      </c>
      <c r="G26" s="20" t="s">
        <v>72</v>
      </c>
      <c r="H26" s="1">
        <v>1</v>
      </c>
      <c r="I26" s="1">
        <v>71136000000</v>
      </c>
      <c r="J26" s="1" t="s">
        <v>28</v>
      </c>
      <c r="K26" s="35">
        <v>8097250</v>
      </c>
      <c r="L26" s="20" t="s">
        <v>764</v>
      </c>
      <c r="M26" s="20" t="s">
        <v>765</v>
      </c>
      <c r="N26" s="20" t="s">
        <v>60</v>
      </c>
      <c r="O26" s="20" t="s">
        <v>36</v>
      </c>
      <c r="P26" s="93" t="s">
        <v>82</v>
      </c>
    </row>
    <row r="27" spans="1:16" s="138" customFormat="1" ht="76.5">
      <c r="A27" s="20">
        <v>4</v>
      </c>
      <c r="B27" s="2" t="s">
        <v>91</v>
      </c>
      <c r="C27" s="2" t="s">
        <v>91</v>
      </c>
      <c r="D27" s="22" t="s">
        <v>561</v>
      </c>
      <c r="E27" s="21" t="s">
        <v>562</v>
      </c>
      <c r="F27" s="6">
        <v>879</v>
      </c>
      <c r="G27" s="6" t="s">
        <v>37</v>
      </c>
      <c r="H27" s="6">
        <v>1</v>
      </c>
      <c r="I27" s="1">
        <v>71136000000</v>
      </c>
      <c r="J27" s="1" t="s">
        <v>28</v>
      </c>
      <c r="K27" s="23">
        <f>250000/1.2</f>
        <v>208333.33333333334</v>
      </c>
      <c r="L27" s="20" t="s">
        <v>63</v>
      </c>
      <c r="M27" s="20" t="s">
        <v>57</v>
      </c>
      <c r="N27" s="20" t="s">
        <v>60</v>
      </c>
      <c r="O27" s="20" t="s">
        <v>36</v>
      </c>
      <c r="P27" s="93" t="s">
        <v>563</v>
      </c>
    </row>
    <row r="28" spans="1:16" s="138" customFormat="1" ht="69.75" customHeight="1">
      <c r="A28" s="20">
        <v>5</v>
      </c>
      <c r="B28" s="20" t="s">
        <v>379</v>
      </c>
      <c r="C28" s="63" t="s">
        <v>564</v>
      </c>
      <c r="D28" s="22" t="s">
        <v>565</v>
      </c>
      <c r="E28" s="135" t="s">
        <v>566</v>
      </c>
      <c r="F28" s="2">
        <v>879</v>
      </c>
      <c r="G28" s="6" t="s">
        <v>37</v>
      </c>
      <c r="H28" s="2">
        <v>1</v>
      </c>
      <c r="I28" s="1">
        <v>71136000000</v>
      </c>
      <c r="J28" s="1" t="s">
        <v>28</v>
      </c>
      <c r="K28" s="23">
        <f>1200000/1.2</f>
        <v>1000000</v>
      </c>
      <c r="L28" s="20" t="s">
        <v>63</v>
      </c>
      <c r="M28" s="20" t="s">
        <v>160</v>
      </c>
      <c r="N28" s="20" t="s">
        <v>60</v>
      </c>
      <c r="O28" s="20" t="s">
        <v>36</v>
      </c>
      <c r="P28" s="93" t="s">
        <v>567</v>
      </c>
    </row>
    <row r="29" spans="1:16" s="138" customFormat="1" ht="105" customHeight="1">
      <c r="A29" s="20">
        <v>6</v>
      </c>
      <c r="B29" s="20" t="s">
        <v>379</v>
      </c>
      <c r="C29" s="63" t="s">
        <v>564</v>
      </c>
      <c r="D29" s="22" t="s">
        <v>568</v>
      </c>
      <c r="E29" s="22" t="s">
        <v>569</v>
      </c>
      <c r="F29" s="2">
        <v>879</v>
      </c>
      <c r="G29" s="6" t="s">
        <v>37</v>
      </c>
      <c r="H29" s="2">
        <v>1</v>
      </c>
      <c r="I29" s="1">
        <v>71136000000</v>
      </c>
      <c r="J29" s="1" t="s">
        <v>28</v>
      </c>
      <c r="K29" s="23">
        <f>7000000/1.2</f>
        <v>5833333.333333334</v>
      </c>
      <c r="L29" s="20" t="s">
        <v>63</v>
      </c>
      <c r="M29" s="20" t="s">
        <v>52</v>
      </c>
      <c r="N29" s="20" t="s">
        <v>60</v>
      </c>
      <c r="O29" s="20" t="s">
        <v>36</v>
      </c>
      <c r="P29" s="93" t="s">
        <v>563</v>
      </c>
    </row>
    <row r="30" spans="1:16" s="138" customFormat="1" ht="126" customHeight="1">
      <c r="A30" s="20">
        <v>7</v>
      </c>
      <c r="B30" s="20" t="s">
        <v>379</v>
      </c>
      <c r="C30" s="63" t="s">
        <v>564</v>
      </c>
      <c r="D30" s="22" t="s">
        <v>570</v>
      </c>
      <c r="E30" s="135" t="s">
        <v>571</v>
      </c>
      <c r="F30" s="2">
        <v>879</v>
      </c>
      <c r="G30" s="6" t="s">
        <v>37</v>
      </c>
      <c r="H30" s="2">
        <v>1</v>
      </c>
      <c r="I30" s="1">
        <v>71136000000</v>
      </c>
      <c r="J30" s="1" t="s">
        <v>28</v>
      </c>
      <c r="K30" s="23">
        <f>4000000/1.2</f>
        <v>3333333.3333333335</v>
      </c>
      <c r="L30" s="20" t="s">
        <v>63</v>
      </c>
      <c r="M30" s="20" t="s">
        <v>52</v>
      </c>
      <c r="N30" s="20" t="s">
        <v>60</v>
      </c>
      <c r="O30" s="20" t="s">
        <v>36</v>
      </c>
      <c r="P30" s="93" t="s">
        <v>572</v>
      </c>
    </row>
    <row r="31" spans="1:16" s="138" customFormat="1" ht="57" customHeight="1">
      <c r="A31" s="20">
        <v>8</v>
      </c>
      <c r="B31" s="20" t="s">
        <v>290</v>
      </c>
      <c r="C31" s="20" t="s">
        <v>785</v>
      </c>
      <c r="D31" s="22" t="s">
        <v>767</v>
      </c>
      <c r="E31" s="22" t="s">
        <v>768</v>
      </c>
      <c r="F31" s="20">
        <v>796</v>
      </c>
      <c r="G31" s="20" t="s">
        <v>50</v>
      </c>
      <c r="H31" s="91" t="s">
        <v>480</v>
      </c>
      <c r="I31" s="200">
        <v>71136000005</v>
      </c>
      <c r="J31" s="1" t="s">
        <v>28</v>
      </c>
      <c r="K31" s="201">
        <v>1020642</v>
      </c>
      <c r="L31" s="139" t="s">
        <v>769</v>
      </c>
      <c r="M31" s="20" t="s">
        <v>160</v>
      </c>
      <c r="N31" s="20" t="s">
        <v>60</v>
      </c>
      <c r="O31" s="20" t="s">
        <v>36</v>
      </c>
      <c r="P31" s="94" t="s">
        <v>288</v>
      </c>
    </row>
    <row r="32" spans="1:16" s="140" customFormat="1" ht="89.25">
      <c r="A32" s="20">
        <v>9</v>
      </c>
      <c r="B32" s="63" t="s">
        <v>379</v>
      </c>
      <c r="C32" s="63" t="s">
        <v>564</v>
      </c>
      <c r="D32" s="135" t="s">
        <v>818</v>
      </c>
      <c r="E32" s="135" t="s">
        <v>573</v>
      </c>
      <c r="F32" s="2">
        <v>879</v>
      </c>
      <c r="G32" s="6" t="s">
        <v>37</v>
      </c>
      <c r="H32" s="2">
        <v>1</v>
      </c>
      <c r="I32" s="1">
        <v>71136000000</v>
      </c>
      <c r="J32" s="1" t="s">
        <v>28</v>
      </c>
      <c r="K32" s="14">
        <v>5000000</v>
      </c>
      <c r="L32" s="20" t="s">
        <v>63</v>
      </c>
      <c r="M32" s="139" t="s">
        <v>52</v>
      </c>
      <c r="N32" s="20" t="s">
        <v>60</v>
      </c>
      <c r="O32" s="20" t="s">
        <v>36</v>
      </c>
      <c r="P32" s="168" t="s">
        <v>385</v>
      </c>
    </row>
    <row r="33" spans="1:16" s="138" customFormat="1" ht="76.5">
      <c r="A33" s="20">
        <v>10</v>
      </c>
      <c r="B33" s="20" t="s">
        <v>379</v>
      </c>
      <c r="C33" s="63" t="s">
        <v>564</v>
      </c>
      <c r="D33" s="135" t="s">
        <v>817</v>
      </c>
      <c r="E33" s="135" t="s">
        <v>574</v>
      </c>
      <c r="F33" s="2">
        <v>879</v>
      </c>
      <c r="G33" s="6" t="s">
        <v>37</v>
      </c>
      <c r="H33" s="2">
        <v>1</v>
      </c>
      <c r="I33" s="1">
        <v>71136000000</v>
      </c>
      <c r="J33" s="1" t="s">
        <v>28</v>
      </c>
      <c r="K33" s="23">
        <f>5000000/1.2</f>
        <v>4166666.666666667</v>
      </c>
      <c r="L33" s="20" t="s">
        <v>63</v>
      </c>
      <c r="M33" s="139" t="s">
        <v>86</v>
      </c>
      <c r="N33" s="20" t="s">
        <v>60</v>
      </c>
      <c r="O33" s="20" t="s">
        <v>36</v>
      </c>
      <c r="P33" s="168" t="s">
        <v>385</v>
      </c>
    </row>
    <row r="34" spans="1:16" s="138" customFormat="1" ht="89.25">
      <c r="A34" s="20">
        <v>11</v>
      </c>
      <c r="B34" s="20" t="s">
        <v>379</v>
      </c>
      <c r="C34" s="63" t="s">
        <v>564</v>
      </c>
      <c r="D34" s="22" t="s">
        <v>575</v>
      </c>
      <c r="E34" s="22" t="s">
        <v>576</v>
      </c>
      <c r="F34" s="2">
        <v>879</v>
      </c>
      <c r="G34" s="6" t="s">
        <v>37</v>
      </c>
      <c r="H34" s="2">
        <v>1</v>
      </c>
      <c r="I34" s="1">
        <v>71136000000</v>
      </c>
      <c r="J34" s="1" t="s">
        <v>28</v>
      </c>
      <c r="K34" s="23">
        <f>3000000/1.2</f>
        <v>2500000</v>
      </c>
      <c r="L34" s="20" t="s">
        <v>63</v>
      </c>
      <c r="M34" s="20" t="s">
        <v>52</v>
      </c>
      <c r="N34" s="20" t="s">
        <v>60</v>
      </c>
      <c r="O34" s="20" t="s">
        <v>36</v>
      </c>
      <c r="P34" s="93" t="s">
        <v>563</v>
      </c>
    </row>
    <row r="35" spans="1:16" s="138" customFormat="1" ht="63.75">
      <c r="A35" s="20">
        <v>12</v>
      </c>
      <c r="B35" s="20" t="s">
        <v>379</v>
      </c>
      <c r="C35" s="63" t="s">
        <v>564</v>
      </c>
      <c r="D35" s="22" t="s">
        <v>820</v>
      </c>
      <c r="E35" s="22" t="s">
        <v>566</v>
      </c>
      <c r="F35" s="2">
        <v>879</v>
      </c>
      <c r="G35" s="6" t="s">
        <v>37</v>
      </c>
      <c r="H35" s="2">
        <v>1</v>
      </c>
      <c r="I35" s="1">
        <v>71136000000</v>
      </c>
      <c r="J35" s="1" t="s">
        <v>28</v>
      </c>
      <c r="K35" s="23">
        <f>600000/1.2</f>
        <v>500000</v>
      </c>
      <c r="L35" s="20" t="s">
        <v>63</v>
      </c>
      <c r="M35" s="20" t="s">
        <v>160</v>
      </c>
      <c r="N35" s="20" t="s">
        <v>60</v>
      </c>
      <c r="O35" s="20" t="s">
        <v>36</v>
      </c>
      <c r="P35" s="93" t="s">
        <v>563</v>
      </c>
    </row>
    <row r="36" spans="1:16" s="138" customFormat="1" ht="76.5">
      <c r="A36" s="20">
        <v>13</v>
      </c>
      <c r="B36" s="20" t="s">
        <v>379</v>
      </c>
      <c r="C36" s="63" t="s">
        <v>564</v>
      </c>
      <c r="D36" s="22" t="s">
        <v>819</v>
      </c>
      <c r="E36" s="135" t="s">
        <v>577</v>
      </c>
      <c r="F36" s="2">
        <v>879</v>
      </c>
      <c r="G36" s="6" t="s">
        <v>37</v>
      </c>
      <c r="H36" s="2">
        <v>1</v>
      </c>
      <c r="I36" s="1">
        <v>71136000000</v>
      </c>
      <c r="J36" s="1" t="s">
        <v>28</v>
      </c>
      <c r="K36" s="23">
        <f>500000/1.2</f>
        <v>416666.6666666667</v>
      </c>
      <c r="L36" s="20" t="s">
        <v>63</v>
      </c>
      <c r="M36" s="20" t="s">
        <v>160</v>
      </c>
      <c r="N36" s="20" t="s">
        <v>60</v>
      </c>
      <c r="O36" s="20" t="s">
        <v>36</v>
      </c>
      <c r="P36" s="93" t="s">
        <v>563</v>
      </c>
    </row>
    <row r="37" spans="1:16" s="138" customFormat="1" ht="63.75">
      <c r="A37" s="20">
        <v>14</v>
      </c>
      <c r="B37" s="20" t="s">
        <v>379</v>
      </c>
      <c r="C37" s="63" t="s">
        <v>564</v>
      </c>
      <c r="D37" s="135" t="s">
        <v>821</v>
      </c>
      <c r="E37" s="135" t="s">
        <v>816</v>
      </c>
      <c r="F37" s="2">
        <v>879</v>
      </c>
      <c r="G37" s="6" t="s">
        <v>37</v>
      </c>
      <c r="H37" s="2">
        <v>1</v>
      </c>
      <c r="I37" s="1">
        <v>71136000000</v>
      </c>
      <c r="J37" s="1" t="s">
        <v>28</v>
      </c>
      <c r="K37" s="23">
        <f>2000000/1.2</f>
        <v>1666666.6666666667</v>
      </c>
      <c r="L37" s="20" t="s">
        <v>63</v>
      </c>
      <c r="M37" s="20" t="s">
        <v>160</v>
      </c>
      <c r="N37" s="20" t="s">
        <v>60</v>
      </c>
      <c r="O37" s="20" t="s">
        <v>36</v>
      </c>
      <c r="P37" s="93" t="s">
        <v>567</v>
      </c>
    </row>
    <row r="38" spans="1:16" s="138" customFormat="1" ht="51">
      <c r="A38" s="20">
        <v>15</v>
      </c>
      <c r="B38" s="20" t="s">
        <v>379</v>
      </c>
      <c r="C38" s="63" t="s">
        <v>564</v>
      </c>
      <c r="D38" s="135" t="s">
        <v>578</v>
      </c>
      <c r="E38" s="22" t="s">
        <v>579</v>
      </c>
      <c r="F38" s="2">
        <v>879</v>
      </c>
      <c r="G38" s="6" t="s">
        <v>37</v>
      </c>
      <c r="H38" s="2">
        <v>1</v>
      </c>
      <c r="I38" s="1">
        <v>71136000000</v>
      </c>
      <c r="J38" s="1" t="s">
        <v>28</v>
      </c>
      <c r="K38" s="23">
        <f>150000/1.2</f>
        <v>125000</v>
      </c>
      <c r="L38" s="20" t="s">
        <v>63</v>
      </c>
      <c r="M38" s="139" t="s">
        <v>160</v>
      </c>
      <c r="N38" s="20" t="s">
        <v>60</v>
      </c>
      <c r="O38" s="20" t="s">
        <v>36</v>
      </c>
      <c r="P38" s="93" t="s">
        <v>563</v>
      </c>
    </row>
    <row r="39" spans="1:16" s="138" customFormat="1" ht="76.5">
      <c r="A39" s="20">
        <v>16</v>
      </c>
      <c r="B39" s="63" t="s">
        <v>379</v>
      </c>
      <c r="C39" s="63" t="s">
        <v>564</v>
      </c>
      <c r="D39" s="22" t="s">
        <v>580</v>
      </c>
      <c r="E39" s="135" t="s">
        <v>581</v>
      </c>
      <c r="F39" s="6">
        <v>879</v>
      </c>
      <c r="G39" s="6" t="s">
        <v>37</v>
      </c>
      <c r="H39" s="6">
        <v>1</v>
      </c>
      <c r="I39" s="1">
        <v>71136000000</v>
      </c>
      <c r="J39" s="1" t="s">
        <v>28</v>
      </c>
      <c r="K39" s="27">
        <f>4300000/1.2</f>
        <v>3583333.3333333335</v>
      </c>
      <c r="L39" s="20" t="s">
        <v>63</v>
      </c>
      <c r="M39" s="139" t="s">
        <v>52</v>
      </c>
      <c r="N39" s="20" t="s">
        <v>60</v>
      </c>
      <c r="O39" s="20" t="s">
        <v>36</v>
      </c>
      <c r="P39" s="93" t="s">
        <v>572</v>
      </c>
    </row>
    <row r="40" spans="1:16" s="138" customFormat="1" ht="76.5">
      <c r="A40" s="20">
        <v>17</v>
      </c>
      <c r="B40" s="63" t="s">
        <v>379</v>
      </c>
      <c r="C40" s="63" t="s">
        <v>564</v>
      </c>
      <c r="D40" s="22" t="s">
        <v>582</v>
      </c>
      <c r="E40" s="135" t="s">
        <v>581</v>
      </c>
      <c r="F40" s="6">
        <v>879</v>
      </c>
      <c r="G40" s="6" t="s">
        <v>37</v>
      </c>
      <c r="H40" s="6">
        <v>1</v>
      </c>
      <c r="I40" s="1">
        <v>71136000000</v>
      </c>
      <c r="J40" s="1" t="s">
        <v>28</v>
      </c>
      <c r="K40" s="27">
        <f>7400000/1.2</f>
        <v>6166666.666666667</v>
      </c>
      <c r="L40" s="20" t="s">
        <v>63</v>
      </c>
      <c r="M40" s="139" t="s">
        <v>52</v>
      </c>
      <c r="N40" s="20" t="s">
        <v>60</v>
      </c>
      <c r="O40" s="20" t="s">
        <v>36</v>
      </c>
      <c r="P40" s="93" t="s">
        <v>572</v>
      </c>
    </row>
    <row r="41" spans="1:16" ht="38.25">
      <c r="A41" s="20">
        <v>18</v>
      </c>
      <c r="B41" s="28" t="s">
        <v>91</v>
      </c>
      <c r="C41" s="28" t="s">
        <v>92</v>
      </c>
      <c r="D41" s="40" t="s">
        <v>93</v>
      </c>
      <c r="E41" s="40" t="s">
        <v>258</v>
      </c>
      <c r="F41" s="1">
        <v>879</v>
      </c>
      <c r="G41" s="6" t="s">
        <v>37</v>
      </c>
      <c r="H41" s="25">
        <v>1</v>
      </c>
      <c r="I41" s="1">
        <v>71136000000</v>
      </c>
      <c r="J41" s="1" t="s">
        <v>28</v>
      </c>
      <c r="K41" s="68">
        <v>160000</v>
      </c>
      <c r="L41" s="20" t="s">
        <v>63</v>
      </c>
      <c r="M41" s="25" t="s">
        <v>88</v>
      </c>
      <c r="N41" s="28" t="s">
        <v>60</v>
      </c>
      <c r="O41" s="25" t="s">
        <v>36</v>
      </c>
      <c r="P41" s="92" t="s">
        <v>95</v>
      </c>
    </row>
    <row r="42" spans="1:16" ht="38.25">
      <c r="A42" s="20">
        <v>19</v>
      </c>
      <c r="B42" s="70" t="s">
        <v>46</v>
      </c>
      <c r="C42" s="70" t="s">
        <v>47</v>
      </c>
      <c r="D42" s="21" t="s">
        <v>164</v>
      </c>
      <c r="E42" s="21" t="s">
        <v>165</v>
      </c>
      <c r="F42" s="20">
        <v>796</v>
      </c>
      <c r="G42" s="1" t="s">
        <v>50</v>
      </c>
      <c r="H42" s="20">
        <v>31</v>
      </c>
      <c r="I42" s="1">
        <v>71136000000</v>
      </c>
      <c r="J42" s="1" t="s">
        <v>28</v>
      </c>
      <c r="K42" s="87">
        <f>1765000/120%</f>
        <v>1470833.3333333335</v>
      </c>
      <c r="L42" s="20" t="s">
        <v>63</v>
      </c>
      <c r="M42" s="26" t="s">
        <v>86</v>
      </c>
      <c r="N42" s="20" t="s">
        <v>60</v>
      </c>
      <c r="O42" s="20" t="s">
        <v>36</v>
      </c>
      <c r="P42" s="94" t="s">
        <v>166</v>
      </c>
    </row>
    <row r="43" spans="1:16" ht="38.25">
      <c r="A43" s="20">
        <v>20</v>
      </c>
      <c r="B43" s="1" t="s">
        <v>167</v>
      </c>
      <c r="C43" s="1" t="s">
        <v>174</v>
      </c>
      <c r="D43" s="34" t="s">
        <v>786</v>
      </c>
      <c r="E43" s="21" t="s">
        <v>262</v>
      </c>
      <c r="F43" s="71" t="s">
        <v>168</v>
      </c>
      <c r="G43" s="1" t="s">
        <v>50</v>
      </c>
      <c r="H43" s="20">
        <v>2</v>
      </c>
      <c r="I43" s="1">
        <v>71136000000</v>
      </c>
      <c r="J43" s="1" t="s">
        <v>28</v>
      </c>
      <c r="K43" s="87">
        <v>396000</v>
      </c>
      <c r="L43" s="20" t="s">
        <v>63</v>
      </c>
      <c r="M43" s="26" t="s">
        <v>52</v>
      </c>
      <c r="N43" s="20" t="s">
        <v>60</v>
      </c>
      <c r="O43" s="20" t="s">
        <v>36</v>
      </c>
      <c r="P43" s="94" t="s">
        <v>166</v>
      </c>
    </row>
    <row r="44" spans="1:16" s="66" customFormat="1" ht="51">
      <c r="A44" s="20">
        <v>21</v>
      </c>
      <c r="B44" s="29" t="s">
        <v>61</v>
      </c>
      <c r="C44" s="29" t="s">
        <v>66</v>
      </c>
      <c r="D44" s="30" t="s">
        <v>62</v>
      </c>
      <c r="E44" s="31" t="s">
        <v>259</v>
      </c>
      <c r="F44" s="7">
        <v>55</v>
      </c>
      <c r="G44" s="28" t="s">
        <v>64</v>
      </c>
      <c r="H44" s="7">
        <v>830</v>
      </c>
      <c r="I44" s="1">
        <v>71136000000</v>
      </c>
      <c r="J44" s="1" t="s">
        <v>28</v>
      </c>
      <c r="K44" s="32">
        <v>1197000</v>
      </c>
      <c r="L44" s="20" t="s">
        <v>63</v>
      </c>
      <c r="M44" s="28" t="s">
        <v>65</v>
      </c>
      <c r="N44" s="28" t="s">
        <v>60</v>
      </c>
      <c r="O44" s="28" t="s">
        <v>36</v>
      </c>
      <c r="P44" s="93" t="s">
        <v>82</v>
      </c>
    </row>
    <row r="45" spans="1:16" s="66" customFormat="1" ht="76.5">
      <c r="A45" s="20">
        <v>22</v>
      </c>
      <c r="B45" s="42" t="s">
        <v>91</v>
      </c>
      <c r="C45" s="42" t="s">
        <v>91</v>
      </c>
      <c r="D45" s="38" t="s">
        <v>120</v>
      </c>
      <c r="E45" s="67" t="s">
        <v>121</v>
      </c>
      <c r="F45" s="1">
        <v>879</v>
      </c>
      <c r="G45" s="6" t="s">
        <v>37</v>
      </c>
      <c r="H45" s="70">
        <v>1</v>
      </c>
      <c r="I45" s="1">
        <v>71136000000</v>
      </c>
      <c r="J45" s="1" t="s">
        <v>28</v>
      </c>
      <c r="K45" s="23" t="s">
        <v>122</v>
      </c>
      <c r="L45" s="20" t="s">
        <v>63</v>
      </c>
      <c r="M45" s="47" t="s">
        <v>86</v>
      </c>
      <c r="N45" s="6" t="s">
        <v>101</v>
      </c>
      <c r="O45" s="6" t="s">
        <v>36</v>
      </c>
      <c r="P45" s="93" t="s">
        <v>102</v>
      </c>
    </row>
    <row r="46" spans="1:16" s="77" customFormat="1" ht="51">
      <c r="A46" s="20">
        <v>23</v>
      </c>
      <c r="B46" s="20" t="s">
        <v>91</v>
      </c>
      <c r="C46" s="20" t="s">
        <v>91</v>
      </c>
      <c r="D46" s="48" t="s">
        <v>154</v>
      </c>
      <c r="E46" s="48" t="s">
        <v>155</v>
      </c>
      <c r="F46" s="1">
        <v>879</v>
      </c>
      <c r="G46" s="6" t="s">
        <v>37</v>
      </c>
      <c r="H46" s="70">
        <v>1</v>
      </c>
      <c r="I46" s="1">
        <v>71136000000</v>
      </c>
      <c r="J46" s="1" t="s">
        <v>28</v>
      </c>
      <c r="K46" s="27" t="s">
        <v>156</v>
      </c>
      <c r="L46" s="20" t="s">
        <v>63</v>
      </c>
      <c r="M46" s="20" t="s">
        <v>160</v>
      </c>
      <c r="N46" s="20" t="s">
        <v>60</v>
      </c>
      <c r="O46" s="20" t="s">
        <v>36</v>
      </c>
      <c r="P46" s="94" t="s">
        <v>159</v>
      </c>
    </row>
    <row r="47" spans="1:16" ht="51">
      <c r="A47" s="20">
        <v>24</v>
      </c>
      <c r="B47" s="7" t="s">
        <v>185</v>
      </c>
      <c r="C47" s="7" t="s">
        <v>186</v>
      </c>
      <c r="D47" s="36" t="s">
        <v>264</v>
      </c>
      <c r="E47" s="36" t="s">
        <v>187</v>
      </c>
      <c r="F47" s="6">
        <v>796</v>
      </c>
      <c r="G47" s="6" t="s">
        <v>50</v>
      </c>
      <c r="H47" s="7">
        <v>15</v>
      </c>
      <c r="I47" s="1">
        <v>71136000000</v>
      </c>
      <c r="J47" s="1" t="s">
        <v>28</v>
      </c>
      <c r="K47" s="88">
        <v>1000000</v>
      </c>
      <c r="L47" s="20" t="s">
        <v>63</v>
      </c>
      <c r="M47" s="7" t="s">
        <v>188</v>
      </c>
      <c r="N47" s="28" t="s">
        <v>60</v>
      </c>
      <c r="O47" s="7" t="s">
        <v>36</v>
      </c>
      <c r="P47" s="92" t="s">
        <v>192</v>
      </c>
    </row>
    <row r="48" spans="1:16" ht="51">
      <c r="A48" s="20">
        <v>25</v>
      </c>
      <c r="B48" s="7" t="s">
        <v>185</v>
      </c>
      <c r="C48" s="7" t="s">
        <v>186</v>
      </c>
      <c r="D48" s="30" t="s">
        <v>242</v>
      </c>
      <c r="E48" s="30" t="s">
        <v>187</v>
      </c>
      <c r="F48" s="6">
        <v>796</v>
      </c>
      <c r="G48" s="6" t="s">
        <v>50</v>
      </c>
      <c r="H48" s="7">
        <v>20</v>
      </c>
      <c r="I48" s="1">
        <v>71136000000</v>
      </c>
      <c r="J48" s="1" t="s">
        <v>28</v>
      </c>
      <c r="K48" s="88" t="s">
        <v>189</v>
      </c>
      <c r="L48" s="20" t="s">
        <v>63</v>
      </c>
      <c r="M48" s="73" t="s">
        <v>190</v>
      </c>
      <c r="N48" s="28" t="s">
        <v>60</v>
      </c>
      <c r="O48" s="7" t="s">
        <v>36</v>
      </c>
      <c r="P48" s="92" t="s">
        <v>192</v>
      </c>
    </row>
    <row r="49" spans="1:16" ht="51">
      <c r="A49" s="20">
        <v>26</v>
      </c>
      <c r="B49" s="7" t="s">
        <v>185</v>
      </c>
      <c r="C49" s="7" t="s">
        <v>186</v>
      </c>
      <c r="D49" s="30" t="s">
        <v>263</v>
      </c>
      <c r="E49" s="30" t="s">
        <v>187</v>
      </c>
      <c r="F49" s="6">
        <v>796</v>
      </c>
      <c r="G49" s="6" t="s">
        <v>50</v>
      </c>
      <c r="H49" s="7">
        <v>20</v>
      </c>
      <c r="I49" s="1">
        <v>71136000000</v>
      </c>
      <c r="J49" s="1" t="s">
        <v>28</v>
      </c>
      <c r="K49" s="88" t="s">
        <v>189</v>
      </c>
      <c r="L49" s="20" t="s">
        <v>63</v>
      </c>
      <c r="M49" s="73" t="s">
        <v>190</v>
      </c>
      <c r="N49" s="28" t="s">
        <v>60</v>
      </c>
      <c r="O49" s="7" t="s">
        <v>36</v>
      </c>
      <c r="P49" s="92" t="s">
        <v>192</v>
      </c>
    </row>
    <row r="50" spans="1:16" ht="51">
      <c r="A50" s="20">
        <v>27</v>
      </c>
      <c r="B50" s="7" t="s">
        <v>185</v>
      </c>
      <c r="C50" s="7" t="s">
        <v>186</v>
      </c>
      <c r="D50" s="30" t="s">
        <v>619</v>
      </c>
      <c r="E50" s="30" t="s">
        <v>187</v>
      </c>
      <c r="F50" s="6">
        <v>796</v>
      </c>
      <c r="G50" s="6" t="s">
        <v>50</v>
      </c>
      <c r="H50" s="7">
        <v>140</v>
      </c>
      <c r="I50" s="1">
        <v>71136000000</v>
      </c>
      <c r="J50" s="1" t="s">
        <v>28</v>
      </c>
      <c r="K50" s="89" t="s">
        <v>191</v>
      </c>
      <c r="L50" s="20" t="s">
        <v>63</v>
      </c>
      <c r="M50" s="73" t="s">
        <v>52</v>
      </c>
      <c r="N50" s="28" t="s">
        <v>60</v>
      </c>
      <c r="O50" s="7" t="s">
        <v>36</v>
      </c>
      <c r="P50" s="92" t="s">
        <v>192</v>
      </c>
    </row>
    <row r="51" spans="1:16" ht="38.25">
      <c r="A51" s="20">
        <v>28</v>
      </c>
      <c r="B51" s="71" t="s">
        <v>68</v>
      </c>
      <c r="C51" s="33" t="s">
        <v>80</v>
      </c>
      <c r="D51" s="22" t="s">
        <v>225</v>
      </c>
      <c r="E51" s="34" t="s">
        <v>226</v>
      </c>
      <c r="F51" s="1">
        <v>796</v>
      </c>
      <c r="G51" s="6" t="s">
        <v>50</v>
      </c>
      <c r="H51" s="1">
        <v>3</v>
      </c>
      <c r="I51" s="1">
        <v>71136000000</v>
      </c>
      <c r="J51" s="1" t="s">
        <v>28</v>
      </c>
      <c r="K51" s="35">
        <v>200000</v>
      </c>
      <c r="L51" s="20" t="s">
        <v>63</v>
      </c>
      <c r="M51" s="20" t="s">
        <v>51</v>
      </c>
      <c r="N51" s="20" t="s">
        <v>227</v>
      </c>
      <c r="O51" s="1" t="s">
        <v>36</v>
      </c>
      <c r="P51" s="92" t="s">
        <v>228</v>
      </c>
    </row>
    <row r="52" spans="1:16" ht="70.5" customHeight="1">
      <c r="A52" s="20">
        <v>29</v>
      </c>
      <c r="B52" s="1" t="s">
        <v>211</v>
      </c>
      <c r="C52" s="1" t="s">
        <v>83</v>
      </c>
      <c r="D52" s="34" t="s">
        <v>229</v>
      </c>
      <c r="E52" s="34" t="s">
        <v>260</v>
      </c>
      <c r="F52" s="1">
        <v>796</v>
      </c>
      <c r="G52" s="6" t="s">
        <v>50</v>
      </c>
      <c r="H52" s="80" t="s">
        <v>114</v>
      </c>
      <c r="I52" s="1">
        <v>71136000000</v>
      </c>
      <c r="J52" s="1" t="s">
        <v>28</v>
      </c>
      <c r="K52" s="35">
        <v>1500000</v>
      </c>
      <c r="L52" s="20" t="s">
        <v>63</v>
      </c>
      <c r="M52" s="20" t="s">
        <v>75</v>
      </c>
      <c r="N52" s="20" t="s">
        <v>60</v>
      </c>
      <c r="O52" s="1" t="s">
        <v>36</v>
      </c>
      <c r="P52" s="92" t="s">
        <v>228</v>
      </c>
    </row>
    <row r="53" spans="1:16" ht="57" customHeight="1">
      <c r="A53" s="20">
        <v>30</v>
      </c>
      <c r="B53" s="71" t="s">
        <v>230</v>
      </c>
      <c r="C53" s="33" t="s">
        <v>230</v>
      </c>
      <c r="D53" s="34" t="s">
        <v>639</v>
      </c>
      <c r="E53" s="34" t="s">
        <v>260</v>
      </c>
      <c r="F53" s="1">
        <v>796</v>
      </c>
      <c r="G53" s="6" t="s">
        <v>50</v>
      </c>
      <c r="H53" s="80" t="s">
        <v>114</v>
      </c>
      <c r="I53" s="1">
        <v>71136000000</v>
      </c>
      <c r="J53" s="1" t="s">
        <v>28</v>
      </c>
      <c r="K53" s="35">
        <v>450000</v>
      </c>
      <c r="L53" s="20" t="s">
        <v>63</v>
      </c>
      <c r="M53" s="20" t="s">
        <v>75</v>
      </c>
      <c r="N53" s="20" t="s">
        <v>227</v>
      </c>
      <c r="O53" s="1" t="s">
        <v>36</v>
      </c>
      <c r="P53" s="92" t="s">
        <v>228</v>
      </c>
    </row>
    <row r="54" spans="1:16" ht="60" customHeight="1">
      <c r="A54" s="20">
        <v>31</v>
      </c>
      <c r="B54" s="71" t="s">
        <v>230</v>
      </c>
      <c r="C54" s="33" t="s">
        <v>230</v>
      </c>
      <c r="D54" s="34" t="s">
        <v>640</v>
      </c>
      <c r="E54" s="34" t="s">
        <v>260</v>
      </c>
      <c r="F54" s="1">
        <v>166</v>
      </c>
      <c r="G54" s="1" t="s">
        <v>107</v>
      </c>
      <c r="H54" s="80" t="s">
        <v>114</v>
      </c>
      <c r="I54" s="1">
        <v>71136000000</v>
      </c>
      <c r="J54" s="1" t="s">
        <v>28</v>
      </c>
      <c r="K54" s="35">
        <v>9000000</v>
      </c>
      <c r="L54" s="20" t="s">
        <v>63</v>
      </c>
      <c r="M54" s="20" t="s">
        <v>75</v>
      </c>
      <c r="N54" s="20" t="s">
        <v>227</v>
      </c>
      <c r="O54" s="1" t="s">
        <v>36</v>
      </c>
      <c r="P54" s="92" t="s">
        <v>228</v>
      </c>
    </row>
    <row r="55" spans="1:16" ht="59.25" customHeight="1">
      <c r="A55" s="20">
        <v>32</v>
      </c>
      <c r="B55" s="71" t="s">
        <v>230</v>
      </c>
      <c r="C55" s="33" t="s">
        <v>230</v>
      </c>
      <c r="D55" s="34" t="s">
        <v>641</v>
      </c>
      <c r="E55" s="34" t="s">
        <v>260</v>
      </c>
      <c r="F55" s="1">
        <v>166</v>
      </c>
      <c r="G55" s="1" t="s">
        <v>107</v>
      </c>
      <c r="H55" s="80" t="s">
        <v>114</v>
      </c>
      <c r="I55" s="1">
        <v>71136000000</v>
      </c>
      <c r="J55" s="1" t="s">
        <v>28</v>
      </c>
      <c r="K55" s="35">
        <v>1000000</v>
      </c>
      <c r="L55" s="20" t="s">
        <v>63</v>
      </c>
      <c r="M55" s="20" t="s">
        <v>75</v>
      </c>
      <c r="N55" s="20" t="s">
        <v>227</v>
      </c>
      <c r="O55" s="1" t="s">
        <v>36</v>
      </c>
      <c r="P55" s="92" t="s">
        <v>228</v>
      </c>
    </row>
    <row r="56" spans="1:16" ht="60.75" customHeight="1">
      <c r="A56" s="20">
        <v>33</v>
      </c>
      <c r="B56" s="71" t="s">
        <v>97</v>
      </c>
      <c r="C56" s="33" t="s">
        <v>98</v>
      </c>
      <c r="D56" s="22" t="s">
        <v>231</v>
      </c>
      <c r="E56" s="34" t="s">
        <v>260</v>
      </c>
      <c r="F56" s="1">
        <v>796</v>
      </c>
      <c r="G56" s="1" t="s">
        <v>50</v>
      </c>
      <c r="H56" s="1">
        <v>1</v>
      </c>
      <c r="I56" s="1">
        <v>71136000000</v>
      </c>
      <c r="J56" s="1" t="s">
        <v>28</v>
      </c>
      <c r="K56" s="35">
        <v>183334</v>
      </c>
      <c r="L56" s="20" t="s">
        <v>63</v>
      </c>
      <c r="M56" s="20" t="s">
        <v>51</v>
      </c>
      <c r="N56" s="20" t="s">
        <v>227</v>
      </c>
      <c r="O56" s="1" t="s">
        <v>36</v>
      </c>
      <c r="P56" s="92" t="s">
        <v>228</v>
      </c>
    </row>
    <row r="57" spans="1:16" ht="57" customHeight="1">
      <c r="A57" s="20">
        <v>34</v>
      </c>
      <c r="B57" s="71" t="s">
        <v>46</v>
      </c>
      <c r="C57" s="33" t="s">
        <v>47</v>
      </c>
      <c r="D57" s="22" t="s">
        <v>232</v>
      </c>
      <c r="E57" s="34" t="s">
        <v>260</v>
      </c>
      <c r="F57" s="1">
        <v>796</v>
      </c>
      <c r="G57" s="1" t="s">
        <v>50</v>
      </c>
      <c r="H57" s="1">
        <v>1</v>
      </c>
      <c r="I57" s="1">
        <v>71136000000</v>
      </c>
      <c r="J57" s="1" t="s">
        <v>28</v>
      </c>
      <c r="K57" s="35">
        <v>250000</v>
      </c>
      <c r="L57" s="20" t="s">
        <v>63</v>
      </c>
      <c r="M57" s="20" t="s">
        <v>51</v>
      </c>
      <c r="N57" s="20" t="s">
        <v>227</v>
      </c>
      <c r="O57" s="1" t="s">
        <v>36</v>
      </c>
      <c r="P57" s="92" t="s">
        <v>228</v>
      </c>
    </row>
    <row r="58" spans="1:16" ht="57" customHeight="1">
      <c r="A58" s="20">
        <v>35</v>
      </c>
      <c r="B58" s="71" t="s">
        <v>68</v>
      </c>
      <c r="C58" s="33" t="s">
        <v>80</v>
      </c>
      <c r="D58" s="22" t="s">
        <v>233</v>
      </c>
      <c r="E58" s="34" t="s">
        <v>260</v>
      </c>
      <c r="F58" s="1">
        <v>796</v>
      </c>
      <c r="G58" s="1" t="s">
        <v>50</v>
      </c>
      <c r="H58" s="1">
        <v>1</v>
      </c>
      <c r="I58" s="1">
        <v>71136000000</v>
      </c>
      <c r="J58" s="1" t="s">
        <v>28</v>
      </c>
      <c r="K58" s="35">
        <v>116667</v>
      </c>
      <c r="L58" s="20" t="s">
        <v>63</v>
      </c>
      <c r="M58" s="20" t="s">
        <v>51</v>
      </c>
      <c r="N58" s="20" t="s">
        <v>227</v>
      </c>
      <c r="O58" s="1" t="s">
        <v>36</v>
      </c>
      <c r="P58" s="92" t="s">
        <v>228</v>
      </c>
    </row>
    <row r="59" spans="1:16" ht="60.75" customHeight="1">
      <c r="A59" s="20">
        <v>36</v>
      </c>
      <c r="B59" s="71" t="s">
        <v>97</v>
      </c>
      <c r="C59" s="33" t="s">
        <v>98</v>
      </c>
      <c r="D59" s="22" t="s">
        <v>234</v>
      </c>
      <c r="E59" s="34" t="s">
        <v>260</v>
      </c>
      <c r="F59" s="1">
        <v>796</v>
      </c>
      <c r="G59" s="1" t="s">
        <v>50</v>
      </c>
      <c r="H59" s="1">
        <v>1</v>
      </c>
      <c r="I59" s="1">
        <v>71136000000</v>
      </c>
      <c r="J59" s="1" t="s">
        <v>28</v>
      </c>
      <c r="K59" s="35">
        <v>595833</v>
      </c>
      <c r="L59" s="81" t="s">
        <v>31</v>
      </c>
      <c r="M59" s="20" t="s">
        <v>308</v>
      </c>
      <c r="N59" s="20" t="s">
        <v>227</v>
      </c>
      <c r="O59" s="1" t="s">
        <v>36</v>
      </c>
      <c r="P59" s="92" t="s">
        <v>228</v>
      </c>
    </row>
    <row r="60" spans="1:16" s="140" customFormat="1" ht="96.75" customHeight="1">
      <c r="A60" s="20">
        <v>37</v>
      </c>
      <c r="B60" s="63" t="s">
        <v>379</v>
      </c>
      <c r="C60" s="63" t="s">
        <v>564</v>
      </c>
      <c r="D60" s="135" t="s">
        <v>597</v>
      </c>
      <c r="E60" s="135" t="s">
        <v>596</v>
      </c>
      <c r="F60" s="2">
        <v>879</v>
      </c>
      <c r="G60" s="2" t="s">
        <v>37</v>
      </c>
      <c r="H60" s="2">
        <v>1</v>
      </c>
      <c r="I60" s="1">
        <v>71136000000</v>
      </c>
      <c r="J60" s="1" t="s">
        <v>28</v>
      </c>
      <c r="K60" s="14">
        <f>2100000/1.2</f>
        <v>1750000</v>
      </c>
      <c r="L60" s="20" t="s">
        <v>31</v>
      </c>
      <c r="M60" s="20" t="s">
        <v>32</v>
      </c>
      <c r="N60" s="20" t="s">
        <v>60</v>
      </c>
      <c r="O60" s="20" t="s">
        <v>36</v>
      </c>
      <c r="P60" s="168" t="s">
        <v>385</v>
      </c>
    </row>
    <row r="61" spans="1:16" s="138" customFormat="1" ht="86.25" customHeight="1">
      <c r="A61" s="20">
        <v>38</v>
      </c>
      <c r="B61" s="20" t="s">
        <v>379</v>
      </c>
      <c r="C61" s="63" t="s">
        <v>564</v>
      </c>
      <c r="D61" s="22" t="s">
        <v>595</v>
      </c>
      <c r="E61" s="135" t="s">
        <v>574</v>
      </c>
      <c r="F61" s="2">
        <v>879</v>
      </c>
      <c r="G61" s="2" t="s">
        <v>37</v>
      </c>
      <c r="H61" s="2">
        <v>1</v>
      </c>
      <c r="I61" s="1">
        <v>71136000000</v>
      </c>
      <c r="J61" s="1" t="s">
        <v>28</v>
      </c>
      <c r="K61" s="23">
        <f>1000000/1.2</f>
        <v>833333.3333333334</v>
      </c>
      <c r="L61" s="20" t="s">
        <v>31</v>
      </c>
      <c r="M61" s="20" t="s">
        <v>32</v>
      </c>
      <c r="N61" s="20" t="s">
        <v>60</v>
      </c>
      <c r="O61" s="20" t="s">
        <v>36</v>
      </c>
      <c r="P61" s="168" t="s">
        <v>385</v>
      </c>
    </row>
    <row r="62" spans="1:16" s="138" customFormat="1" ht="102" customHeight="1">
      <c r="A62" s="20">
        <v>39</v>
      </c>
      <c r="B62" s="20" t="s">
        <v>379</v>
      </c>
      <c r="C62" s="63" t="s">
        <v>564</v>
      </c>
      <c r="D62" s="22" t="s">
        <v>594</v>
      </c>
      <c r="E62" s="135" t="s">
        <v>593</v>
      </c>
      <c r="F62" s="2">
        <v>879</v>
      </c>
      <c r="G62" s="2" t="s">
        <v>37</v>
      </c>
      <c r="H62" s="2">
        <v>1</v>
      </c>
      <c r="I62" s="1">
        <v>71136000000</v>
      </c>
      <c r="J62" s="1" t="s">
        <v>28</v>
      </c>
      <c r="K62" s="23">
        <f>300000/1.2</f>
        <v>250000</v>
      </c>
      <c r="L62" s="20" t="s">
        <v>31</v>
      </c>
      <c r="M62" s="20" t="s">
        <v>52</v>
      </c>
      <c r="N62" s="20" t="s">
        <v>60</v>
      </c>
      <c r="O62" s="20" t="s">
        <v>36</v>
      </c>
      <c r="P62" s="93" t="s">
        <v>592</v>
      </c>
    </row>
    <row r="63" spans="1:16" s="138" customFormat="1" ht="76.5">
      <c r="A63" s="20">
        <v>40</v>
      </c>
      <c r="B63" s="6" t="s">
        <v>97</v>
      </c>
      <c r="C63" s="6" t="s">
        <v>770</v>
      </c>
      <c r="D63" s="22" t="s">
        <v>825</v>
      </c>
      <c r="E63" s="22" t="s">
        <v>826</v>
      </c>
      <c r="F63" s="20">
        <v>796</v>
      </c>
      <c r="G63" s="20" t="s">
        <v>50</v>
      </c>
      <c r="H63" s="20">
        <v>1</v>
      </c>
      <c r="I63" s="200">
        <v>71136000003</v>
      </c>
      <c r="J63" s="1" t="s">
        <v>28</v>
      </c>
      <c r="K63" s="201">
        <v>8333334</v>
      </c>
      <c r="L63" s="139" t="s">
        <v>31</v>
      </c>
      <c r="M63" s="20" t="s">
        <v>52</v>
      </c>
      <c r="N63" s="20" t="s">
        <v>60</v>
      </c>
      <c r="O63" s="20" t="s">
        <v>36</v>
      </c>
      <c r="P63" s="94" t="s">
        <v>288</v>
      </c>
    </row>
    <row r="64" spans="1:16" s="138" customFormat="1" ht="81.75" customHeight="1">
      <c r="A64" s="20">
        <v>41</v>
      </c>
      <c r="B64" s="20" t="s">
        <v>379</v>
      </c>
      <c r="C64" s="63" t="s">
        <v>564</v>
      </c>
      <c r="D64" s="22" t="s">
        <v>591</v>
      </c>
      <c r="E64" s="135" t="s">
        <v>590</v>
      </c>
      <c r="F64" s="2">
        <v>879</v>
      </c>
      <c r="G64" s="2" t="s">
        <v>37</v>
      </c>
      <c r="H64" s="2">
        <v>1</v>
      </c>
      <c r="I64" s="1">
        <v>71136000000</v>
      </c>
      <c r="J64" s="1" t="s">
        <v>28</v>
      </c>
      <c r="K64" s="23">
        <f>2100000/1.2</f>
        <v>1750000</v>
      </c>
      <c r="L64" s="20" t="s">
        <v>31</v>
      </c>
      <c r="M64" s="20" t="s">
        <v>32</v>
      </c>
      <c r="N64" s="20" t="s">
        <v>60</v>
      </c>
      <c r="O64" s="20" t="s">
        <v>36</v>
      </c>
      <c r="P64" s="93" t="s">
        <v>589</v>
      </c>
    </row>
    <row r="65" spans="1:16" s="138" customFormat="1" ht="81.75" customHeight="1">
      <c r="A65" s="20">
        <v>42</v>
      </c>
      <c r="B65" s="63" t="s">
        <v>379</v>
      </c>
      <c r="C65" s="63" t="s">
        <v>564</v>
      </c>
      <c r="D65" s="22" t="s">
        <v>588</v>
      </c>
      <c r="E65" s="135" t="s">
        <v>581</v>
      </c>
      <c r="F65" s="6">
        <v>879</v>
      </c>
      <c r="G65" s="2" t="s">
        <v>37</v>
      </c>
      <c r="H65" s="6">
        <v>1</v>
      </c>
      <c r="I65" s="1">
        <v>71136000000</v>
      </c>
      <c r="J65" s="1" t="s">
        <v>28</v>
      </c>
      <c r="K65" s="27">
        <f>7300000/1.2</f>
        <v>6083333.333333334</v>
      </c>
      <c r="L65" s="20" t="s">
        <v>31</v>
      </c>
      <c r="M65" s="20" t="s">
        <v>32</v>
      </c>
      <c r="N65" s="20" t="s">
        <v>60</v>
      </c>
      <c r="O65" s="20" t="s">
        <v>36</v>
      </c>
      <c r="P65" s="93" t="s">
        <v>572</v>
      </c>
    </row>
    <row r="66" spans="1:16" s="138" customFormat="1" ht="93.75" customHeight="1">
      <c r="A66" s="20">
        <v>43</v>
      </c>
      <c r="B66" s="20" t="s">
        <v>379</v>
      </c>
      <c r="C66" s="63" t="s">
        <v>564</v>
      </c>
      <c r="D66" s="22" t="s">
        <v>587</v>
      </c>
      <c r="E66" s="22" t="s">
        <v>586</v>
      </c>
      <c r="F66" s="2">
        <v>879</v>
      </c>
      <c r="G66" s="2" t="s">
        <v>37</v>
      </c>
      <c r="H66" s="2">
        <v>1</v>
      </c>
      <c r="I66" s="1">
        <v>71136000000</v>
      </c>
      <c r="J66" s="1" t="s">
        <v>28</v>
      </c>
      <c r="K66" s="23">
        <f>7000000/1.2</f>
        <v>5833333.333333334</v>
      </c>
      <c r="L66" s="20" t="s">
        <v>31</v>
      </c>
      <c r="M66" s="20" t="s">
        <v>52</v>
      </c>
      <c r="N66" s="20" t="s">
        <v>60</v>
      </c>
      <c r="O66" s="20" t="s">
        <v>36</v>
      </c>
      <c r="P66" s="93" t="s">
        <v>563</v>
      </c>
    </row>
    <row r="67" spans="1:16" s="138" customFormat="1" ht="97.5" customHeight="1">
      <c r="A67" s="20">
        <v>44</v>
      </c>
      <c r="B67" s="20" t="s">
        <v>379</v>
      </c>
      <c r="C67" s="63" t="s">
        <v>564</v>
      </c>
      <c r="D67" s="135" t="s">
        <v>585</v>
      </c>
      <c r="E67" s="22" t="s">
        <v>584</v>
      </c>
      <c r="F67" s="2">
        <v>879</v>
      </c>
      <c r="G67" s="2" t="s">
        <v>37</v>
      </c>
      <c r="H67" s="2">
        <v>1</v>
      </c>
      <c r="I67" s="1">
        <v>71136000000</v>
      </c>
      <c r="J67" s="1" t="s">
        <v>28</v>
      </c>
      <c r="K67" s="23">
        <f>1360000/1.2</f>
        <v>1133333.3333333335</v>
      </c>
      <c r="L67" s="20" t="s">
        <v>31</v>
      </c>
      <c r="M67" s="20" t="s">
        <v>32</v>
      </c>
      <c r="N67" s="20" t="s">
        <v>60</v>
      </c>
      <c r="O67" s="20" t="s">
        <v>36</v>
      </c>
      <c r="P67" s="93" t="s">
        <v>583</v>
      </c>
    </row>
    <row r="68" spans="1:16" ht="57.75" customHeight="1">
      <c r="A68" s="20">
        <v>45</v>
      </c>
      <c r="B68" s="71" t="s">
        <v>97</v>
      </c>
      <c r="C68" s="33" t="s">
        <v>98</v>
      </c>
      <c r="D68" s="22" t="s">
        <v>265</v>
      </c>
      <c r="E68" s="34" t="s">
        <v>260</v>
      </c>
      <c r="F68" s="1">
        <v>796</v>
      </c>
      <c r="G68" s="1" t="s">
        <v>50</v>
      </c>
      <c r="H68" s="1">
        <v>1</v>
      </c>
      <c r="I68" s="1">
        <v>71136000000</v>
      </c>
      <c r="J68" s="1" t="s">
        <v>28</v>
      </c>
      <c r="K68" s="35">
        <v>100000</v>
      </c>
      <c r="L68" s="81" t="s">
        <v>31</v>
      </c>
      <c r="M68" s="20" t="s">
        <v>308</v>
      </c>
      <c r="N68" s="20" t="s">
        <v>227</v>
      </c>
      <c r="O68" s="1" t="s">
        <v>36</v>
      </c>
      <c r="P68" s="92" t="s">
        <v>228</v>
      </c>
    </row>
    <row r="69" spans="1:16" ht="62.25" customHeight="1">
      <c r="A69" s="20">
        <v>46</v>
      </c>
      <c r="B69" s="71" t="s">
        <v>46</v>
      </c>
      <c r="C69" s="33" t="s">
        <v>47</v>
      </c>
      <c r="D69" s="22" t="s">
        <v>266</v>
      </c>
      <c r="E69" s="34" t="s">
        <v>260</v>
      </c>
      <c r="F69" s="1">
        <v>796</v>
      </c>
      <c r="G69" s="1" t="s">
        <v>50</v>
      </c>
      <c r="H69" s="1">
        <v>2</v>
      </c>
      <c r="I69" s="1">
        <v>71136000000</v>
      </c>
      <c r="J69" s="1" t="s">
        <v>28</v>
      </c>
      <c r="K69" s="35">
        <v>108334</v>
      </c>
      <c r="L69" s="81" t="s">
        <v>31</v>
      </c>
      <c r="M69" s="20" t="s">
        <v>308</v>
      </c>
      <c r="N69" s="20" t="s">
        <v>227</v>
      </c>
      <c r="O69" s="1" t="s">
        <v>36</v>
      </c>
      <c r="P69" s="92" t="s">
        <v>228</v>
      </c>
    </row>
    <row r="70" spans="1:16" ht="64.5" customHeight="1">
      <c r="A70" s="20">
        <v>47</v>
      </c>
      <c r="B70" s="71" t="s">
        <v>97</v>
      </c>
      <c r="C70" s="33" t="s">
        <v>98</v>
      </c>
      <c r="D70" s="22" t="s">
        <v>267</v>
      </c>
      <c r="E70" s="34" t="s">
        <v>260</v>
      </c>
      <c r="F70" s="1">
        <v>796</v>
      </c>
      <c r="G70" s="1" t="s">
        <v>50</v>
      </c>
      <c r="H70" s="1">
        <v>2</v>
      </c>
      <c r="I70" s="1">
        <v>71136000000</v>
      </c>
      <c r="J70" s="1" t="s">
        <v>28</v>
      </c>
      <c r="K70" s="35">
        <v>200000</v>
      </c>
      <c r="L70" s="81" t="s">
        <v>31</v>
      </c>
      <c r="M70" s="20" t="s">
        <v>308</v>
      </c>
      <c r="N70" s="20" t="s">
        <v>227</v>
      </c>
      <c r="O70" s="1" t="s">
        <v>36</v>
      </c>
      <c r="P70" s="92" t="s">
        <v>228</v>
      </c>
    </row>
    <row r="71" spans="1:16" ht="66" customHeight="1">
      <c r="A71" s="20">
        <v>48</v>
      </c>
      <c r="B71" s="71" t="s">
        <v>68</v>
      </c>
      <c r="C71" s="33" t="s">
        <v>80</v>
      </c>
      <c r="D71" s="22" t="s">
        <v>268</v>
      </c>
      <c r="E71" s="34" t="s">
        <v>260</v>
      </c>
      <c r="F71" s="1">
        <v>796</v>
      </c>
      <c r="G71" s="1" t="s">
        <v>50</v>
      </c>
      <c r="H71" s="1">
        <v>2</v>
      </c>
      <c r="I71" s="1">
        <v>71136000000</v>
      </c>
      <c r="J71" s="1" t="s">
        <v>28</v>
      </c>
      <c r="K71" s="35">
        <v>125000</v>
      </c>
      <c r="L71" s="81" t="s">
        <v>31</v>
      </c>
      <c r="M71" s="20" t="s">
        <v>308</v>
      </c>
      <c r="N71" s="20" t="s">
        <v>227</v>
      </c>
      <c r="O71" s="1" t="s">
        <v>36</v>
      </c>
      <c r="P71" s="92" t="s">
        <v>228</v>
      </c>
    </row>
    <row r="72" spans="1:16" ht="64.5" customHeight="1">
      <c r="A72" s="20">
        <v>49</v>
      </c>
      <c r="B72" s="71" t="s">
        <v>68</v>
      </c>
      <c r="C72" s="33" t="s">
        <v>80</v>
      </c>
      <c r="D72" s="22" t="s">
        <v>269</v>
      </c>
      <c r="E72" s="34" t="s">
        <v>260</v>
      </c>
      <c r="F72" s="1">
        <v>796</v>
      </c>
      <c r="G72" s="1" t="s">
        <v>50</v>
      </c>
      <c r="H72" s="1">
        <v>2</v>
      </c>
      <c r="I72" s="1">
        <v>71136000000</v>
      </c>
      <c r="J72" s="1" t="s">
        <v>28</v>
      </c>
      <c r="K72" s="35">
        <v>83334</v>
      </c>
      <c r="L72" s="81" t="s">
        <v>31</v>
      </c>
      <c r="M72" s="20" t="s">
        <v>308</v>
      </c>
      <c r="N72" s="20" t="s">
        <v>227</v>
      </c>
      <c r="O72" s="1" t="s">
        <v>36</v>
      </c>
      <c r="P72" s="92" t="s">
        <v>228</v>
      </c>
    </row>
    <row r="73" spans="1:16" ht="78.75" customHeight="1">
      <c r="A73" s="20">
        <v>50</v>
      </c>
      <c r="B73" s="20" t="s">
        <v>46</v>
      </c>
      <c r="C73" s="20" t="s">
        <v>47</v>
      </c>
      <c r="D73" s="21" t="s">
        <v>169</v>
      </c>
      <c r="E73" s="21" t="s">
        <v>170</v>
      </c>
      <c r="F73" s="20">
        <v>796</v>
      </c>
      <c r="G73" s="1" t="s">
        <v>50</v>
      </c>
      <c r="H73" s="20">
        <v>1</v>
      </c>
      <c r="I73" s="1">
        <v>71136000000</v>
      </c>
      <c r="J73" s="1" t="s">
        <v>28</v>
      </c>
      <c r="K73" s="87">
        <f>110000/120%</f>
        <v>91666.66666666667</v>
      </c>
      <c r="L73" s="81" t="s">
        <v>31</v>
      </c>
      <c r="M73" s="26" t="s">
        <v>86</v>
      </c>
      <c r="N73" s="20" t="s">
        <v>101</v>
      </c>
      <c r="O73" s="20" t="s">
        <v>36</v>
      </c>
      <c r="P73" s="94" t="s">
        <v>166</v>
      </c>
    </row>
    <row r="74" spans="1:16" ht="39.75" customHeight="1">
      <c r="A74" s="20">
        <v>51</v>
      </c>
      <c r="B74" s="70" t="s">
        <v>46</v>
      </c>
      <c r="C74" s="70" t="s">
        <v>47</v>
      </c>
      <c r="D74" s="21" t="s">
        <v>171</v>
      </c>
      <c r="E74" s="21" t="s">
        <v>261</v>
      </c>
      <c r="F74" s="20">
        <v>796</v>
      </c>
      <c r="G74" s="1" t="s">
        <v>50</v>
      </c>
      <c r="H74" s="20">
        <v>1</v>
      </c>
      <c r="I74" s="1">
        <v>71136000000</v>
      </c>
      <c r="J74" s="1" t="s">
        <v>28</v>
      </c>
      <c r="K74" s="87">
        <f>744000/120%</f>
        <v>620000</v>
      </c>
      <c r="L74" s="81" t="s">
        <v>31</v>
      </c>
      <c r="M74" s="1" t="s">
        <v>58</v>
      </c>
      <c r="N74" s="20" t="s">
        <v>60</v>
      </c>
      <c r="O74" s="20" t="s">
        <v>36</v>
      </c>
      <c r="P74" s="94" t="s">
        <v>824</v>
      </c>
    </row>
    <row r="75" spans="1:16" ht="54.75" customHeight="1">
      <c r="A75" s="20">
        <v>52</v>
      </c>
      <c r="B75" s="20" t="s">
        <v>46</v>
      </c>
      <c r="C75" s="20" t="s">
        <v>47</v>
      </c>
      <c r="D75" s="21" t="s">
        <v>172</v>
      </c>
      <c r="E75" s="21" t="s">
        <v>173</v>
      </c>
      <c r="F75" s="20">
        <v>796</v>
      </c>
      <c r="G75" s="1" t="s">
        <v>50</v>
      </c>
      <c r="H75" s="20">
        <v>1</v>
      </c>
      <c r="I75" s="1">
        <v>71136000000</v>
      </c>
      <c r="J75" s="1" t="s">
        <v>28</v>
      </c>
      <c r="K75" s="87">
        <v>83334</v>
      </c>
      <c r="L75" s="81" t="s">
        <v>31</v>
      </c>
      <c r="M75" s="26" t="s">
        <v>86</v>
      </c>
      <c r="N75" s="20" t="s">
        <v>101</v>
      </c>
      <c r="O75" s="20" t="s">
        <v>36</v>
      </c>
      <c r="P75" s="94" t="s">
        <v>822</v>
      </c>
    </row>
    <row r="76" spans="1:16" ht="45" customHeight="1">
      <c r="A76" s="20">
        <v>53</v>
      </c>
      <c r="B76" s="39" t="s">
        <v>103</v>
      </c>
      <c r="C76" s="25" t="s">
        <v>104</v>
      </c>
      <c r="D76" s="40" t="s">
        <v>105</v>
      </c>
      <c r="E76" s="34" t="s">
        <v>106</v>
      </c>
      <c r="F76" s="6">
        <v>166</v>
      </c>
      <c r="G76" s="25" t="s">
        <v>107</v>
      </c>
      <c r="H76" s="6">
        <v>5000</v>
      </c>
      <c r="I76" s="1">
        <v>71136000000</v>
      </c>
      <c r="J76" s="1" t="s">
        <v>28</v>
      </c>
      <c r="K76" s="23">
        <f>1100000/1.18*1.2</f>
        <v>1118644.06779661</v>
      </c>
      <c r="L76" s="81" t="s">
        <v>31</v>
      </c>
      <c r="M76" s="6" t="s">
        <v>52</v>
      </c>
      <c r="N76" s="6" t="s">
        <v>101</v>
      </c>
      <c r="O76" s="6" t="s">
        <v>36</v>
      </c>
      <c r="P76" s="93"/>
    </row>
    <row r="77" spans="1:16" ht="38.25">
      <c r="A77" s="20">
        <v>54</v>
      </c>
      <c r="B77" s="7" t="s">
        <v>68</v>
      </c>
      <c r="C77" s="7" t="s">
        <v>80</v>
      </c>
      <c r="D77" s="21" t="s">
        <v>108</v>
      </c>
      <c r="E77" s="21" t="s">
        <v>99</v>
      </c>
      <c r="F77" s="6">
        <v>796</v>
      </c>
      <c r="G77" s="6" t="s">
        <v>50</v>
      </c>
      <c r="H77" s="6">
        <v>1</v>
      </c>
      <c r="I77" s="1">
        <v>71136000000</v>
      </c>
      <c r="J77" s="1" t="s">
        <v>28</v>
      </c>
      <c r="K77" s="23">
        <v>5166666</v>
      </c>
      <c r="L77" s="81" t="s">
        <v>31</v>
      </c>
      <c r="M77" s="6" t="s">
        <v>109</v>
      </c>
      <c r="N77" s="6" t="s">
        <v>101</v>
      </c>
      <c r="O77" s="6" t="s">
        <v>36</v>
      </c>
      <c r="P77" s="93" t="s">
        <v>102</v>
      </c>
    </row>
    <row r="78" spans="1:16" ht="45" customHeight="1">
      <c r="A78" s="20">
        <v>55</v>
      </c>
      <c r="B78" s="39" t="s">
        <v>110</v>
      </c>
      <c r="C78" s="25" t="s">
        <v>111</v>
      </c>
      <c r="D78" s="40" t="s">
        <v>112</v>
      </c>
      <c r="E78" s="21" t="s">
        <v>113</v>
      </c>
      <c r="F78" s="6">
        <v>796</v>
      </c>
      <c r="G78" s="6" t="s">
        <v>50</v>
      </c>
      <c r="H78" s="91" t="s">
        <v>114</v>
      </c>
      <c r="I78" s="1">
        <v>71136000000</v>
      </c>
      <c r="J78" s="1" t="s">
        <v>28</v>
      </c>
      <c r="K78" s="23">
        <f>200000/1.18*1.2</f>
        <v>203389.83050847458</v>
      </c>
      <c r="L78" s="81" t="s">
        <v>31</v>
      </c>
      <c r="M78" s="6" t="s">
        <v>86</v>
      </c>
      <c r="N78" s="2" t="s">
        <v>101</v>
      </c>
      <c r="O78" s="6" t="s">
        <v>36</v>
      </c>
      <c r="P78" s="93" t="s">
        <v>102</v>
      </c>
    </row>
    <row r="79" spans="1:16" ht="39.75" customHeight="1">
      <c r="A79" s="20">
        <v>56</v>
      </c>
      <c r="B79" s="39" t="s">
        <v>115</v>
      </c>
      <c r="C79" s="28" t="s">
        <v>119</v>
      </c>
      <c r="D79" s="40" t="s">
        <v>759</v>
      </c>
      <c r="E79" s="45" t="s">
        <v>116</v>
      </c>
      <c r="F79" s="25">
        <v>113</v>
      </c>
      <c r="G79" s="25" t="s">
        <v>117</v>
      </c>
      <c r="H79" s="46">
        <v>50</v>
      </c>
      <c r="I79" s="1">
        <v>71136000000</v>
      </c>
      <c r="J79" s="1" t="s">
        <v>28</v>
      </c>
      <c r="K79" s="23">
        <f>100000/1.18*1.2</f>
        <v>101694.91525423729</v>
      </c>
      <c r="L79" s="81" t="s">
        <v>31</v>
      </c>
      <c r="M79" s="25" t="s">
        <v>118</v>
      </c>
      <c r="N79" s="25" t="s">
        <v>101</v>
      </c>
      <c r="O79" s="25" t="s">
        <v>36</v>
      </c>
      <c r="P79" s="95" t="s">
        <v>102</v>
      </c>
    </row>
    <row r="80" spans="1:16" s="77" customFormat="1" ht="66.75" customHeight="1">
      <c r="A80" s="20">
        <v>57</v>
      </c>
      <c r="B80" s="20" t="s">
        <v>91</v>
      </c>
      <c r="C80" s="20" t="s">
        <v>91</v>
      </c>
      <c r="D80" s="22" t="s">
        <v>157</v>
      </c>
      <c r="E80" s="22" t="s">
        <v>155</v>
      </c>
      <c r="F80" s="20">
        <v>879</v>
      </c>
      <c r="G80" s="20" t="s">
        <v>94</v>
      </c>
      <c r="H80" s="70">
        <v>1</v>
      </c>
      <c r="I80" s="1">
        <v>71136000000</v>
      </c>
      <c r="J80" s="1" t="s">
        <v>28</v>
      </c>
      <c r="K80" s="27" t="s">
        <v>158</v>
      </c>
      <c r="L80" s="81" t="s">
        <v>31</v>
      </c>
      <c r="M80" s="20" t="s">
        <v>57</v>
      </c>
      <c r="N80" s="20" t="s">
        <v>60</v>
      </c>
      <c r="O80" s="20" t="s">
        <v>36</v>
      </c>
      <c r="P80" s="94" t="s">
        <v>159</v>
      </c>
    </row>
    <row r="81" spans="1:16" ht="54.75" customHeight="1">
      <c r="A81" s="20">
        <v>58</v>
      </c>
      <c r="B81" s="43" t="s">
        <v>68</v>
      </c>
      <c r="C81" s="43" t="s">
        <v>80</v>
      </c>
      <c r="D81" s="18" t="s">
        <v>69</v>
      </c>
      <c r="E81" s="41" t="s">
        <v>70</v>
      </c>
      <c r="F81" s="17">
        <v>796</v>
      </c>
      <c r="G81" s="37" t="s">
        <v>50</v>
      </c>
      <c r="H81" s="17">
        <v>10</v>
      </c>
      <c r="I81" s="1">
        <v>71136000000</v>
      </c>
      <c r="J81" s="1" t="s">
        <v>28</v>
      </c>
      <c r="K81" s="44">
        <v>320000</v>
      </c>
      <c r="L81" s="81" t="s">
        <v>31</v>
      </c>
      <c r="M81" s="37" t="s">
        <v>57</v>
      </c>
      <c r="N81" s="37" t="s">
        <v>60</v>
      </c>
      <c r="O81" s="20" t="s">
        <v>36</v>
      </c>
      <c r="P81" s="93" t="s">
        <v>82</v>
      </c>
    </row>
    <row r="82" spans="1:16" s="66" customFormat="1" ht="45" customHeight="1">
      <c r="A82" s="20">
        <v>59</v>
      </c>
      <c r="B82" s="1" t="s">
        <v>39</v>
      </c>
      <c r="C82" s="1" t="s">
        <v>39</v>
      </c>
      <c r="D82" s="11" t="s">
        <v>620</v>
      </c>
      <c r="E82" s="11" t="s">
        <v>67</v>
      </c>
      <c r="F82" s="2">
        <v>168</v>
      </c>
      <c r="G82" s="2" t="s">
        <v>30</v>
      </c>
      <c r="H82" s="2">
        <v>1</v>
      </c>
      <c r="I82" s="1">
        <v>71136000000</v>
      </c>
      <c r="J82" s="1" t="s">
        <v>28</v>
      </c>
      <c r="K82" s="14">
        <v>120000</v>
      </c>
      <c r="L82" s="81" t="s">
        <v>31</v>
      </c>
      <c r="M82" s="2" t="s">
        <v>32</v>
      </c>
      <c r="N82" s="2" t="s">
        <v>43</v>
      </c>
      <c r="O82" s="1" t="s">
        <v>36</v>
      </c>
      <c r="P82" s="92" t="s">
        <v>96</v>
      </c>
    </row>
    <row r="83" spans="1:16" ht="30.75" customHeight="1">
      <c r="A83" s="20">
        <v>60</v>
      </c>
      <c r="B83" s="28" t="s">
        <v>278</v>
      </c>
      <c r="C83" s="28" t="s">
        <v>273</v>
      </c>
      <c r="D83" s="45" t="s">
        <v>281</v>
      </c>
      <c r="E83" s="45" t="s">
        <v>282</v>
      </c>
      <c r="F83" s="28">
        <v>796</v>
      </c>
      <c r="G83" s="28" t="s">
        <v>50</v>
      </c>
      <c r="H83" s="97">
        <v>200000</v>
      </c>
      <c r="I83" s="1">
        <v>71136000000</v>
      </c>
      <c r="J83" s="1" t="s">
        <v>28</v>
      </c>
      <c r="K83" s="88" t="s">
        <v>283</v>
      </c>
      <c r="L83" s="155" t="s">
        <v>31</v>
      </c>
      <c r="M83" s="155" t="s">
        <v>52</v>
      </c>
      <c r="N83" s="28" t="s">
        <v>60</v>
      </c>
      <c r="O83" s="28" t="s">
        <v>36</v>
      </c>
      <c r="P83" s="180" t="s">
        <v>277</v>
      </c>
    </row>
    <row r="84" spans="1:16" ht="67.5" customHeight="1">
      <c r="A84" s="20">
        <v>61</v>
      </c>
      <c r="B84" s="1" t="s">
        <v>211</v>
      </c>
      <c r="C84" s="1" t="s">
        <v>83</v>
      </c>
      <c r="D84" s="34" t="s">
        <v>214</v>
      </c>
      <c r="E84" s="11" t="s">
        <v>212</v>
      </c>
      <c r="F84" s="1">
        <v>879</v>
      </c>
      <c r="G84" s="1" t="s">
        <v>213</v>
      </c>
      <c r="H84" s="1">
        <v>1</v>
      </c>
      <c r="I84" s="1">
        <v>71136000000</v>
      </c>
      <c r="J84" s="1" t="s">
        <v>28</v>
      </c>
      <c r="K84" s="13">
        <v>1300000</v>
      </c>
      <c r="L84" s="81" t="s">
        <v>31</v>
      </c>
      <c r="M84" s="79" t="s">
        <v>193</v>
      </c>
      <c r="N84" s="20" t="s">
        <v>60</v>
      </c>
      <c r="O84" s="1" t="s">
        <v>36</v>
      </c>
      <c r="P84" s="92" t="s">
        <v>245</v>
      </c>
    </row>
    <row r="85" spans="1:16" ht="51">
      <c r="A85" s="20">
        <v>62</v>
      </c>
      <c r="B85" s="29" t="s">
        <v>61</v>
      </c>
      <c r="C85" s="29" t="s">
        <v>66</v>
      </c>
      <c r="D85" s="36" t="s">
        <v>621</v>
      </c>
      <c r="E85" s="31" t="s">
        <v>71</v>
      </c>
      <c r="F85" s="7">
        <v>366</v>
      </c>
      <c r="G85" s="28" t="s">
        <v>72</v>
      </c>
      <c r="H85" s="7">
        <v>1</v>
      </c>
      <c r="I85" s="1">
        <v>71136000000</v>
      </c>
      <c r="J85" s="1" t="s">
        <v>28</v>
      </c>
      <c r="K85" s="35">
        <v>1375000</v>
      </c>
      <c r="L85" s="28" t="s">
        <v>58</v>
      </c>
      <c r="M85" s="28" t="s">
        <v>73</v>
      </c>
      <c r="N85" s="28" t="s">
        <v>60</v>
      </c>
      <c r="O85" s="28" t="s">
        <v>36</v>
      </c>
      <c r="P85" s="95" t="s">
        <v>82</v>
      </c>
    </row>
    <row r="86" spans="1:16" ht="65.25" customHeight="1">
      <c r="A86" s="20">
        <v>63</v>
      </c>
      <c r="B86" s="71" t="s">
        <v>97</v>
      </c>
      <c r="C86" s="33" t="s">
        <v>98</v>
      </c>
      <c r="D86" s="22" t="s">
        <v>622</v>
      </c>
      <c r="E86" s="34" t="s">
        <v>260</v>
      </c>
      <c r="F86" s="1">
        <v>796</v>
      </c>
      <c r="G86" s="1" t="s">
        <v>50</v>
      </c>
      <c r="H86" s="80" t="s">
        <v>114</v>
      </c>
      <c r="I86" s="1">
        <v>71136000000</v>
      </c>
      <c r="J86" s="1" t="s">
        <v>28</v>
      </c>
      <c r="K86" s="35">
        <v>266667</v>
      </c>
      <c r="L86" s="81" t="s">
        <v>235</v>
      </c>
      <c r="M86" s="20" t="s">
        <v>137</v>
      </c>
      <c r="N86" s="20" t="s">
        <v>227</v>
      </c>
      <c r="O86" s="1" t="s">
        <v>36</v>
      </c>
      <c r="P86" s="92" t="s">
        <v>228</v>
      </c>
    </row>
    <row r="87" spans="1:16" s="138" customFormat="1" ht="70.5" customHeight="1">
      <c r="A87" s="20">
        <v>64</v>
      </c>
      <c r="B87" s="20" t="s">
        <v>379</v>
      </c>
      <c r="C87" s="63" t="s">
        <v>564</v>
      </c>
      <c r="D87" s="135" t="s">
        <v>607</v>
      </c>
      <c r="E87" s="135" t="s">
        <v>606</v>
      </c>
      <c r="F87" s="2">
        <v>879</v>
      </c>
      <c r="G87" s="2" t="s">
        <v>37</v>
      </c>
      <c r="H87" s="2">
        <v>1</v>
      </c>
      <c r="I87" s="1">
        <v>71136000000</v>
      </c>
      <c r="J87" s="1" t="s">
        <v>28</v>
      </c>
      <c r="K87" s="23">
        <v>358334</v>
      </c>
      <c r="L87" s="20" t="s">
        <v>58</v>
      </c>
      <c r="M87" s="20" t="s">
        <v>137</v>
      </c>
      <c r="N87" s="20" t="s">
        <v>60</v>
      </c>
      <c r="O87" s="20" t="s">
        <v>36</v>
      </c>
      <c r="P87" s="93" t="s">
        <v>567</v>
      </c>
    </row>
    <row r="88" spans="1:16" s="138" customFormat="1" ht="81" customHeight="1">
      <c r="A88" s="20">
        <v>65</v>
      </c>
      <c r="B88" s="6" t="s">
        <v>552</v>
      </c>
      <c r="C88" s="6" t="s">
        <v>778</v>
      </c>
      <c r="D88" s="22" t="s">
        <v>815</v>
      </c>
      <c r="E88" s="22" t="s">
        <v>814</v>
      </c>
      <c r="F88" s="20">
        <v>796</v>
      </c>
      <c r="G88" s="20" t="s">
        <v>50</v>
      </c>
      <c r="H88" s="20">
        <v>1</v>
      </c>
      <c r="I88" s="200">
        <v>71136000000</v>
      </c>
      <c r="J88" s="1" t="s">
        <v>28</v>
      </c>
      <c r="K88" s="201">
        <v>10000000</v>
      </c>
      <c r="L88" s="139" t="s">
        <v>727</v>
      </c>
      <c r="M88" s="20" t="s">
        <v>137</v>
      </c>
      <c r="N88" s="20" t="s">
        <v>60</v>
      </c>
      <c r="O88" s="20" t="s">
        <v>36</v>
      </c>
      <c r="P88" s="94" t="s">
        <v>288</v>
      </c>
    </row>
    <row r="89" spans="1:16" s="138" customFormat="1" ht="57.75" customHeight="1">
      <c r="A89" s="20">
        <v>66</v>
      </c>
      <c r="B89" s="1" t="s">
        <v>110</v>
      </c>
      <c r="C89" s="1" t="s">
        <v>111</v>
      </c>
      <c r="D89" s="22" t="s">
        <v>771</v>
      </c>
      <c r="E89" s="22" t="s">
        <v>775</v>
      </c>
      <c r="F89" s="20">
        <v>796</v>
      </c>
      <c r="G89" s="20" t="s">
        <v>50</v>
      </c>
      <c r="H89" s="20">
        <v>2</v>
      </c>
      <c r="I89" s="200">
        <v>71136000000</v>
      </c>
      <c r="J89" s="1" t="s">
        <v>28</v>
      </c>
      <c r="K89" s="201">
        <v>708000</v>
      </c>
      <c r="L89" s="139" t="s">
        <v>772</v>
      </c>
      <c r="M89" s="20" t="s">
        <v>32</v>
      </c>
      <c r="N89" s="20" t="s">
        <v>60</v>
      </c>
      <c r="O89" s="20" t="s">
        <v>36</v>
      </c>
      <c r="P89" s="94" t="s">
        <v>288</v>
      </c>
    </row>
    <row r="90" spans="1:16" s="138" customFormat="1" ht="59.25" customHeight="1">
      <c r="A90" s="20">
        <v>67</v>
      </c>
      <c r="B90" s="1" t="s">
        <v>110</v>
      </c>
      <c r="C90" s="1" t="s">
        <v>111</v>
      </c>
      <c r="D90" s="22" t="s">
        <v>773</v>
      </c>
      <c r="E90" s="22" t="s">
        <v>776</v>
      </c>
      <c r="F90" s="20">
        <v>796</v>
      </c>
      <c r="G90" s="20" t="s">
        <v>50</v>
      </c>
      <c r="H90" s="20">
        <v>6</v>
      </c>
      <c r="I90" s="200">
        <v>71136000000</v>
      </c>
      <c r="J90" s="1" t="s">
        <v>28</v>
      </c>
      <c r="K90" s="201">
        <v>250000</v>
      </c>
      <c r="L90" s="139" t="s">
        <v>772</v>
      </c>
      <c r="M90" s="20" t="s">
        <v>32</v>
      </c>
      <c r="N90" s="20" t="s">
        <v>60</v>
      </c>
      <c r="O90" s="20" t="s">
        <v>36</v>
      </c>
      <c r="P90" s="94" t="s">
        <v>288</v>
      </c>
    </row>
    <row r="91" spans="1:16" s="138" customFormat="1" ht="70.5" customHeight="1">
      <c r="A91" s="20">
        <v>68</v>
      </c>
      <c r="B91" s="1" t="s">
        <v>110</v>
      </c>
      <c r="C91" s="1" t="s">
        <v>111</v>
      </c>
      <c r="D91" s="22" t="s">
        <v>774</v>
      </c>
      <c r="E91" s="22" t="s">
        <v>777</v>
      </c>
      <c r="F91" s="20">
        <v>796</v>
      </c>
      <c r="G91" s="20" t="s">
        <v>50</v>
      </c>
      <c r="H91" s="20">
        <v>1</v>
      </c>
      <c r="I91" s="200">
        <v>71136000000</v>
      </c>
      <c r="J91" s="1" t="s">
        <v>28</v>
      </c>
      <c r="K91" s="201">
        <v>167000</v>
      </c>
      <c r="L91" s="139" t="s">
        <v>772</v>
      </c>
      <c r="M91" s="20" t="s">
        <v>32</v>
      </c>
      <c r="N91" s="20" t="s">
        <v>60</v>
      </c>
      <c r="O91" s="20" t="s">
        <v>36</v>
      </c>
      <c r="P91" s="94" t="s">
        <v>288</v>
      </c>
    </row>
    <row r="92" spans="1:16" s="138" customFormat="1" ht="126.75" customHeight="1">
      <c r="A92" s="20">
        <v>69</v>
      </c>
      <c r="B92" s="1" t="s">
        <v>110</v>
      </c>
      <c r="C92" s="1" t="s">
        <v>111</v>
      </c>
      <c r="D92" s="22" t="s">
        <v>779</v>
      </c>
      <c r="E92" s="22" t="s">
        <v>780</v>
      </c>
      <c r="F92" s="20">
        <v>796</v>
      </c>
      <c r="G92" s="20" t="s">
        <v>50</v>
      </c>
      <c r="H92" s="20">
        <v>1</v>
      </c>
      <c r="I92" s="200">
        <v>71136000000</v>
      </c>
      <c r="J92" s="1" t="s">
        <v>28</v>
      </c>
      <c r="K92" s="201">
        <v>916667</v>
      </c>
      <c r="L92" s="139" t="s">
        <v>727</v>
      </c>
      <c r="M92" s="20" t="s">
        <v>73</v>
      </c>
      <c r="N92" s="20" t="s">
        <v>60</v>
      </c>
      <c r="O92" s="20" t="s">
        <v>36</v>
      </c>
      <c r="P92" s="94" t="s">
        <v>288</v>
      </c>
    </row>
    <row r="93" spans="1:16" s="138" customFormat="1" ht="81" customHeight="1">
      <c r="A93" s="20">
        <v>70</v>
      </c>
      <c r="B93" s="20" t="s">
        <v>379</v>
      </c>
      <c r="C93" s="63" t="s">
        <v>564</v>
      </c>
      <c r="D93" s="135" t="s">
        <v>605</v>
      </c>
      <c r="E93" s="22" t="s">
        <v>604</v>
      </c>
      <c r="F93" s="2">
        <v>879</v>
      </c>
      <c r="G93" s="2" t="s">
        <v>37</v>
      </c>
      <c r="H93" s="2">
        <v>1</v>
      </c>
      <c r="I93" s="1">
        <v>71136000000</v>
      </c>
      <c r="J93" s="1" t="s">
        <v>28</v>
      </c>
      <c r="K93" s="23">
        <f>450000/1.2</f>
        <v>375000</v>
      </c>
      <c r="L93" s="20" t="s">
        <v>58</v>
      </c>
      <c r="M93" s="20" t="s">
        <v>137</v>
      </c>
      <c r="N93" s="20" t="s">
        <v>60</v>
      </c>
      <c r="O93" s="20" t="s">
        <v>36</v>
      </c>
      <c r="P93" s="93" t="s">
        <v>567</v>
      </c>
    </row>
    <row r="94" spans="1:16" s="138" customFormat="1" ht="91.5" customHeight="1">
      <c r="A94" s="20">
        <v>71</v>
      </c>
      <c r="B94" s="20" t="s">
        <v>379</v>
      </c>
      <c r="C94" s="63" t="s">
        <v>564</v>
      </c>
      <c r="D94" s="135" t="s">
        <v>623</v>
      </c>
      <c r="E94" s="22" t="s">
        <v>603</v>
      </c>
      <c r="F94" s="2">
        <v>879</v>
      </c>
      <c r="G94" s="2" t="s">
        <v>37</v>
      </c>
      <c r="H94" s="2">
        <v>1</v>
      </c>
      <c r="I94" s="1">
        <v>71136000000</v>
      </c>
      <c r="J94" s="1" t="s">
        <v>28</v>
      </c>
      <c r="K94" s="23">
        <f>200000/1.2</f>
        <v>166666.6666666667</v>
      </c>
      <c r="L94" s="20" t="s">
        <v>58</v>
      </c>
      <c r="M94" s="20" t="s">
        <v>137</v>
      </c>
      <c r="N94" s="20" t="s">
        <v>60</v>
      </c>
      <c r="O94" s="20" t="s">
        <v>36</v>
      </c>
      <c r="P94" s="168" t="s">
        <v>385</v>
      </c>
    </row>
    <row r="95" spans="1:16" s="138" customFormat="1" ht="109.5" customHeight="1">
      <c r="A95" s="20">
        <v>72</v>
      </c>
      <c r="B95" s="20" t="s">
        <v>379</v>
      </c>
      <c r="C95" s="63" t="s">
        <v>564</v>
      </c>
      <c r="D95" s="135" t="s">
        <v>602</v>
      </c>
      <c r="E95" s="135" t="s">
        <v>601</v>
      </c>
      <c r="F95" s="2">
        <v>879</v>
      </c>
      <c r="G95" s="2" t="s">
        <v>37</v>
      </c>
      <c r="H95" s="2">
        <v>1</v>
      </c>
      <c r="I95" s="1">
        <v>71136000000</v>
      </c>
      <c r="J95" s="1" t="s">
        <v>28</v>
      </c>
      <c r="K95" s="23">
        <f>200000/1.2</f>
        <v>166666.6666666667</v>
      </c>
      <c r="L95" s="20" t="s">
        <v>58</v>
      </c>
      <c r="M95" s="20" t="s">
        <v>86</v>
      </c>
      <c r="N95" s="20" t="s">
        <v>60</v>
      </c>
      <c r="O95" s="20" t="s">
        <v>36</v>
      </c>
      <c r="P95" s="168" t="s">
        <v>385</v>
      </c>
    </row>
    <row r="96" spans="1:16" s="138" customFormat="1" ht="97.5" customHeight="1">
      <c r="A96" s="20">
        <v>73</v>
      </c>
      <c r="B96" s="20" t="s">
        <v>379</v>
      </c>
      <c r="C96" s="63" t="s">
        <v>564</v>
      </c>
      <c r="D96" s="135" t="s">
        <v>791</v>
      </c>
      <c r="E96" s="135" t="s">
        <v>600</v>
      </c>
      <c r="F96" s="2">
        <v>879</v>
      </c>
      <c r="G96" s="2" t="s">
        <v>37</v>
      </c>
      <c r="H96" s="2">
        <v>1</v>
      </c>
      <c r="I96" s="1">
        <v>71136000000</v>
      </c>
      <c r="J96" s="1" t="s">
        <v>28</v>
      </c>
      <c r="K96" s="23">
        <f>4000000/1.2</f>
        <v>3333333.3333333335</v>
      </c>
      <c r="L96" s="20" t="s">
        <v>58</v>
      </c>
      <c r="M96" s="20" t="s">
        <v>32</v>
      </c>
      <c r="N96" s="20" t="s">
        <v>60</v>
      </c>
      <c r="O96" s="20" t="s">
        <v>36</v>
      </c>
      <c r="P96" s="93" t="s">
        <v>599</v>
      </c>
    </row>
    <row r="97" spans="1:16" s="138" customFormat="1" ht="75.75" customHeight="1">
      <c r="A97" s="20">
        <v>74</v>
      </c>
      <c r="B97" s="20" t="s">
        <v>379</v>
      </c>
      <c r="C97" s="63" t="s">
        <v>564</v>
      </c>
      <c r="D97" s="22" t="s">
        <v>598</v>
      </c>
      <c r="E97" s="135" t="s">
        <v>566</v>
      </c>
      <c r="F97" s="2">
        <v>879</v>
      </c>
      <c r="G97" s="2" t="s">
        <v>37</v>
      </c>
      <c r="H97" s="2">
        <v>1</v>
      </c>
      <c r="I97" s="1">
        <v>71136000000</v>
      </c>
      <c r="J97" s="1" t="s">
        <v>28</v>
      </c>
      <c r="K97" s="23">
        <f>2040000/1.2</f>
        <v>1700000</v>
      </c>
      <c r="L97" s="20" t="s">
        <v>58</v>
      </c>
      <c r="M97" s="20" t="s">
        <v>32</v>
      </c>
      <c r="N97" s="20" t="s">
        <v>60</v>
      </c>
      <c r="O97" s="20" t="s">
        <v>36</v>
      </c>
      <c r="P97" s="93" t="s">
        <v>567</v>
      </c>
    </row>
    <row r="98" spans="1:16" ht="48" customHeight="1">
      <c r="A98" s="20">
        <v>75</v>
      </c>
      <c r="B98" s="28" t="s">
        <v>272</v>
      </c>
      <c r="C98" s="28" t="s">
        <v>273</v>
      </c>
      <c r="D98" s="45" t="s">
        <v>274</v>
      </c>
      <c r="E98" s="45" t="s">
        <v>275</v>
      </c>
      <c r="F98" s="28">
        <v>796</v>
      </c>
      <c r="G98" s="28" t="s">
        <v>50</v>
      </c>
      <c r="H98" s="97">
        <v>650000</v>
      </c>
      <c r="I98" s="1">
        <v>71136000000</v>
      </c>
      <c r="J98" s="1" t="s">
        <v>28</v>
      </c>
      <c r="K98" s="88" t="s">
        <v>276</v>
      </c>
      <c r="L98" s="155" t="s">
        <v>58</v>
      </c>
      <c r="M98" s="155" t="s">
        <v>86</v>
      </c>
      <c r="N98" s="28" t="s">
        <v>60</v>
      </c>
      <c r="O98" s="28" t="s">
        <v>36</v>
      </c>
      <c r="P98" s="180" t="s">
        <v>277</v>
      </c>
    </row>
    <row r="99" spans="1:16" ht="51" customHeight="1">
      <c r="A99" s="20">
        <v>76</v>
      </c>
      <c r="B99" s="28" t="s">
        <v>278</v>
      </c>
      <c r="C99" s="28" t="s">
        <v>273</v>
      </c>
      <c r="D99" s="45" t="s">
        <v>279</v>
      </c>
      <c r="E99" s="45" t="s">
        <v>275</v>
      </c>
      <c r="F99" s="28">
        <v>796</v>
      </c>
      <c r="G99" s="28" t="s">
        <v>50</v>
      </c>
      <c r="H99" s="97">
        <v>600000</v>
      </c>
      <c r="I99" s="1">
        <v>71136000000</v>
      </c>
      <c r="J99" s="1" t="s">
        <v>28</v>
      </c>
      <c r="K99" s="88" t="s">
        <v>280</v>
      </c>
      <c r="L99" s="155" t="s">
        <v>58</v>
      </c>
      <c r="M99" s="155" t="s">
        <v>86</v>
      </c>
      <c r="N99" s="28" t="s">
        <v>60</v>
      </c>
      <c r="O99" s="28" t="s">
        <v>36</v>
      </c>
      <c r="P99" s="180" t="s">
        <v>277</v>
      </c>
    </row>
    <row r="100" spans="1:16" ht="59.25" customHeight="1">
      <c r="A100" s="20">
        <v>77</v>
      </c>
      <c r="B100" s="71" t="s">
        <v>236</v>
      </c>
      <c r="C100" s="33" t="s">
        <v>255</v>
      </c>
      <c r="D100" s="22" t="s">
        <v>270</v>
      </c>
      <c r="E100" s="34" t="s">
        <v>260</v>
      </c>
      <c r="F100" s="1">
        <v>796</v>
      </c>
      <c r="G100" s="1" t="s">
        <v>100</v>
      </c>
      <c r="H100" s="80" t="s">
        <v>114</v>
      </c>
      <c r="I100" s="1">
        <v>71136000000</v>
      </c>
      <c r="J100" s="1" t="s">
        <v>28</v>
      </c>
      <c r="K100" s="35">
        <v>91667</v>
      </c>
      <c r="L100" s="81" t="s">
        <v>224</v>
      </c>
      <c r="M100" s="20" t="s">
        <v>237</v>
      </c>
      <c r="N100" s="20" t="s">
        <v>227</v>
      </c>
      <c r="O100" s="1" t="s">
        <v>36</v>
      </c>
      <c r="P100" s="92" t="s">
        <v>228</v>
      </c>
    </row>
    <row r="101" spans="1:16" ht="59.25" customHeight="1">
      <c r="A101" s="20">
        <v>78</v>
      </c>
      <c r="B101" s="20" t="s">
        <v>46</v>
      </c>
      <c r="C101" s="20" t="s">
        <v>47</v>
      </c>
      <c r="D101" s="22" t="s">
        <v>54</v>
      </c>
      <c r="E101" s="22" t="s">
        <v>55</v>
      </c>
      <c r="F101" s="20">
        <v>796</v>
      </c>
      <c r="G101" s="6" t="s">
        <v>50</v>
      </c>
      <c r="H101" s="6">
        <v>1</v>
      </c>
      <c r="I101" s="1">
        <v>71136000000</v>
      </c>
      <c r="J101" s="1" t="s">
        <v>28</v>
      </c>
      <c r="K101" s="27">
        <v>8333333</v>
      </c>
      <c r="L101" s="2" t="s">
        <v>59</v>
      </c>
      <c r="M101" s="26" t="s">
        <v>32</v>
      </c>
      <c r="N101" s="20" t="s">
        <v>60</v>
      </c>
      <c r="O101" s="20" t="s">
        <v>36</v>
      </c>
      <c r="P101" s="93" t="s">
        <v>53</v>
      </c>
    </row>
    <row r="102" spans="1:16" ht="207.75" customHeight="1">
      <c r="A102" s="20">
        <v>79</v>
      </c>
      <c r="B102" s="1" t="s">
        <v>110</v>
      </c>
      <c r="C102" s="1" t="s">
        <v>111</v>
      </c>
      <c r="D102" s="22" t="s">
        <v>781</v>
      </c>
      <c r="E102" s="22" t="s">
        <v>782</v>
      </c>
      <c r="F102" s="20">
        <v>796</v>
      </c>
      <c r="G102" s="20" t="s">
        <v>50</v>
      </c>
      <c r="H102" s="20">
        <v>1</v>
      </c>
      <c r="I102" s="1">
        <v>71136000000</v>
      </c>
      <c r="J102" s="1" t="s">
        <v>28</v>
      </c>
      <c r="K102" s="201">
        <v>833334</v>
      </c>
      <c r="L102" s="139" t="s">
        <v>783</v>
      </c>
      <c r="M102" s="20" t="s">
        <v>784</v>
      </c>
      <c r="N102" s="20" t="s">
        <v>60</v>
      </c>
      <c r="O102" s="20" t="s">
        <v>36</v>
      </c>
      <c r="P102" s="94" t="s">
        <v>288</v>
      </c>
    </row>
    <row r="103" spans="1:16" ht="126.75" customHeight="1">
      <c r="A103" s="20">
        <v>80</v>
      </c>
      <c r="B103" s="6" t="s">
        <v>110</v>
      </c>
      <c r="C103" s="6" t="s">
        <v>770</v>
      </c>
      <c r="D103" s="22" t="s">
        <v>827</v>
      </c>
      <c r="E103" s="22" t="s">
        <v>792</v>
      </c>
      <c r="F103" s="20">
        <v>796</v>
      </c>
      <c r="G103" s="20" t="s">
        <v>50</v>
      </c>
      <c r="H103" s="20">
        <v>1</v>
      </c>
      <c r="I103" s="1">
        <v>71136000000</v>
      </c>
      <c r="J103" s="1" t="s">
        <v>28</v>
      </c>
      <c r="K103" s="201">
        <v>2000000</v>
      </c>
      <c r="L103" s="139" t="s">
        <v>783</v>
      </c>
      <c r="M103" s="20" t="s">
        <v>73</v>
      </c>
      <c r="N103" s="20" t="s">
        <v>60</v>
      </c>
      <c r="O103" s="20" t="s">
        <v>36</v>
      </c>
      <c r="P103" s="94" t="s">
        <v>288</v>
      </c>
    </row>
    <row r="104" spans="1:16" ht="48.75">
      <c r="A104" s="20">
        <v>81</v>
      </c>
      <c r="B104" s="1" t="s">
        <v>216</v>
      </c>
      <c r="C104" s="1" t="s">
        <v>217</v>
      </c>
      <c r="D104" s="22" t="s">
        <v>218</v>
      </c>
      <c r="E104" s="22" t="s">
        <v>219</v>
      </c>
      <c r="F104" s="1">
        <v>879</v>
      </c>
      <c r="G104" s="1" t="s">
        <v>213</v>
      </c>
      <c r="H104" s="1">
        <v>1</v>
      </c>
      <c r="I104" s="1">
        <v>71136000000</v>
      </c>
      <c r="J104" s="1" t="s">
        <v>28</v>
      </c>
      <c r="K104" s="27">
        <v>250300</v>
      </c>
      <c r="L104" s="79" t="s">
        <v>63</v>
      </c>
      <c r="M104" s="8" t="s">
        <v>220</v>
      </c>
      <c r="N104" s="20" t="s">
        <v>44</v>
      </c>
      <c r="O104" s="20" t="s">
        <v>34</v>
      </c>
      <c r="P104" s="92" t="s">
        <v>245</v>
      </c>
    </row>
    <row r="105" spans="1:16" s="78" customFormat="1" ht="58.5" customHeight="1">
      <c r="A105" s="20">
        <v>82</v>
      </c>
      <c r="B105" s="20" t="s">
        <v>91</v>
      </c>
      <c r="C105" s="20" t="s">
        <v>91</v>
      </c>
      <c r="D105" s="22" t="s">
        <v>161</v>
      </c>
      <c r="E105" s="22" t="s">
        <v>162</v>
      </c>
      <c r="F105" s="20">
        <v>796</v>
      </c>
      <c r="G105" s="20" t="s">
        <v>50</v>
      </c>
      <c r="H105" s="70">
        <v>4</v>
      </c>
      <c r="I105" s="1">
        <v>71136000000</v>
      </c>
      <c r="J105" s="1" t="s">
        <v>28</v>
      </c>
      <c r="K105" s="27">
        <v>150000</v>
      </c>
      <c r="L105" s="79" t="s">
        <v>63</v>
      </c>
      <c r="M105" s="28" t="s">
        <v>163</v>
      </c>
      <c r="N105" s="20" t="s">
        <v>44</v>
      </c>
      <c r="O105" s="20" t="s">
        <v>34</v>
      </c>
      <c r="P105" s="94" t="s">
        <v>159</v>
      </c>
    </row>
    <row r="106" spans="1:16" ht="42.75" customHeight="1">
      <c r="A106" s="20">
        <v>83</v>
      </c>
      <c r="B106" s="20" t="s">
        <v>175</v>
      </c>
      <c r="C106" s="20" t="s">
        <v>175</v>
      </c>
      <c r="D106" s="22" t="s">
        <v>215</v>
      </c>
      <c r="E106" s="21" t="s">
        <v>176</v>
      </c>
      <c r="F106" s="20">
        <v>366</v>
      </c>
      <c r="G106" s="20" t="s">
        <v>72</v>
      </c>
      <c r="H106" s="72">
        <v>1</v>
      </c>
      <c r="I106" s="1">
        <v>71136000000</v>
      </c>
      <c r="J106" s="1" t="s">
        <v>28</v>
      </c>
      <c r="K106" s="13">
        <v>207000</v>
      </c>
      <c r="L106" s="79" t="s">
        <v>63</v>
      </c>
      <c r="M106" s="26" t="s">
        <v>177</v>
      </c>
      <c r="N106" s="20" t="s">
        <v>44</v>
      </c>
      <c r="O106" s="20" t="s">
        <v>34</v>
      </c>
      <c r="P106" s="94" t="s">
        <v>166</v>
      </c>
    </row>
    <row r="107" spans="1:16" ht="39" customHeight="1">
      <c r="A107" s="20">
        <v>84</v>
      </c>
      <c r="B107" s="20" t="s">
        <v>175</v>
      </c>
      <c r="C107" s="20" t="s">
        <v>175</v>
      </c>
      <c r="D107" s="22" t="s">
        <v>215</v>
      </c>
      <c r="E107" s="21" t="s">
        <v>178</v>
      </c>
      <c r="F107" s="20">
        <v>366</v>
      </c>
      <c r="G107" s="20" t="s">
        <v>72</v>
      </c>
      <c r="H107" s="20">
        <v>1</v>
      </c>
      <c r="I107" s="1">
        <v>71136000000</v>
      </c>
      <c r="J107" s="1" t="s">
        <v>28</v>
      </c>
      <c r="K107" s="27">
        <v>281000</v>
      </c>
      <c r="L107" s="79" t="s">
        <v>63</v>
      </c>
      <c r="M107" s="26" t="s">
        <v>177</v>
      </c>
      <c r="N107" s="20" t="s">
        <v>44</v>
      </c>
      <c r="O107" s="20" t="s">
        <v>34</v>
      </c>
      <c r="P107" s="94" t="s">
        <v>166</v>
      </c>
    </row>
    <row r="108" spans="1:16" ht="38.25">
      <c r="A108" s="20">
        <v>85</v>
      </c>
      <c r="B108" s="7" t="s">
        <v>76</v>
      </c>
      <c r="C108" s="7" t="s">
        <v>83</v>
      </c>
      <c r="D108" s="30" t="s">
        <v>77</v>
      </c>
      <c r="E108" s="31" t="s">
        <v>78</v>
      </c>
      <c r="F108" s="7">
        <v>796</v>
      </c>
      <c r="G108" s="28" t="s">
        <v>50</v>
      </c>
      <c r="H108" s="7">
        <v>4</v>
      </c>
      <c r="I108" s="1">
        <v>71136000000</v>
      </c>
      <c r="J108" s="1" t="s">
        <v>28</v>
      </c>
      <c r="K108" s="32">
        <v>111300</v>
      </c>
      <c r="L108" s="79" t="s">
        <v>63</v>
      </c>
      <c r="M108" s="28" t="s">
        <v>57</v>
      </c>
      <c r="N108" s="20" t="s">
        <v>44</v>
      </c>
      <c r="O108" s="20" t="s">
        <v>34</v>
      </c>
      <c r="P108" s="95" t="s">
        <v>82</v>
      </c>
    </row>
    <row r="109" spans="1:16" ht="38.25">
      <c r="A109" s="20">
        <v>86</v>
      </c>
      <c r="B109" s="6" t="s">
        <v>84</v>
      </c>
      <c r="C109" s="6" t="s">
        <v>84</v>
      </c>
      <c r="D109" s="21" t="s">
        <v>85</v>
      </c>
      <c r="E109" s="21" t="s">
        <v>813</v>
      </c>
      <c r="F109" s="6">
        <v>366</v>
      </c>
      <c r="G109" s="6" t="s">
        <v>72</v>
      </c>
      <c r="H109" s="6">
        <v>1</v>
      </c>
      <c r="I109" s="1">
        <v>71136000000</v>
      </c>
      <c r="J109" s="1" t="s">
        <v>28</v>
      </c>
      <c r="K109" s="23">
        <v>3535000</v>
      </c>
      <c r="L109" s="79" t="s">
        <v>63</v>
      </c>
      <c r="M109" s="6" t="s">
        <v>86</v>
      </c>
      <c r="N109" s="20" t="s">
        <v>44</v>
      </c>
      <c r="O109" s="20" t="s">
        <v>34</v>
      </c>
      <c r="P109" s="92" t="s">
        <v>90</v>
      </c>
    </row>
    <row r="110" spans="1:16" ht="38.25">
      <c r="A110" s="20">
        <v>87</v>
      </c>
      <c r="B110" s="6" t="s">
        <v>84</v>
      </c>
      <c r="C110" s="6" t="s">
        <v>84</v>
      </c>
      <c r="D110" s="40" t="s">
        <v>812</v>
      </c>
      <c r="E110" s="21" t="s">
        <v>624</v>
      </c>
      <c r="F110" s="25">
        <v>366</v>
      </c>
      <c r="G110" s="25" t="s">
        <v>72</v>
      </c>
      <c r="H110" s="25">
        <v>1</v>
      </c>
      <c r="I110" s="1">
        <v>71136000000</v>
      </c>
      <c r="J110" s="1" t="s">
        <v>28</v>
      </c>
      <c r="K110" s="68">
        <v>563940</v>
      </c>
      <c r="L110" s="79" t="s">
        <v>63</v>
      </c>
      <c r="M110" s="25" t="s">
        <v>88</v>
      </c>
      <c r="N110" s="20" t="s">
        <v>44</v>
      </c>
      <c r="O110" s="20" t="s">
        <v>34</v>
      </c>
      <c r="P110" s="92" t="s">
        <v>90</v>
      </c>
    </row>
    <row r="111" spans="1:16" ht="51">
      <c r="A111" s="20">
        <v>88</v>
      </c>
      <c r="B111" s="6" t="s">
        <v>84</v>
      </c>
      <c r="C111" s="6" t="s">
        <v>84</v>
      </c>
      <c r="D111" s="34" t="s">
        <v>89</v>
      </c>
      <c r="E111" s="21" t="s">
        <v>624</v>
      </c>
      <c r="F111" s="25">
        <v>366</v>
      </c>
      <c r="G111" s="25" t="s">
        <v>72</v>
      </c>
      <c r="H111" s="25">
        <v>1</v>
      </c>
      <c r="I111" s="1">
        <v>71136000000</v>
      </c>
      <c r="J111" s="1" t="s">
        <v>28</v>
      </c>
      <c r="K111" s="68">
        <v>175500</v>
      </c>
      <c r="L111" s="79" t="s">
        <v>63</v>
      </c>
      <c r="M111" s="25" t="s">
        <v>88</v>
      </c>
      <c r="N111" s="20" t="s">
        <v>44</v>
      </c>
      <c r="O111" s="20" t="s">
        <v>34</v>
      </c>
      <c r="P111" s="92" t="s">
        <v>90</v>
      </c>
    </row>
    <row r="112" spans="1:16" ht="38.25">
      <c r="A112" s="20">
        <v>89</v>
      </c>
      <c r="B112" s="39" t="s">
        <v>103</v>
      </c>
      <c r="C112" s="25" t="s">
        <v>104</v>
      </c>
      <c r="D112" s="40" t="s">
        <v>123</v>
      </c>
      <c r="E112" s="34" t="s">
        <v>124</v>
      </c>
      <c r="F112" s="6">
        <v>166</v>
      </c>
      <c r="G112" s="6" t="s">
        <v>107</v>
      </c>
      <c r="H112" s="6">
        <v>8550</v>
      </c>
      <c r="I112" s="1">
        <v>71136000000</v>
      </c>
      <c r="J112" s="63" t="s">
        <v>56</v>
      </c>
      <c r="K112" s="23">
        <f>850000/1.18*1.2</f>
        <v>864406.779661017</v>
      </c>
      <c r="L112" s="79" t="s">
        <v>63</v>
      </c>
      <c r="M112" s="6" t="s">
        <v>57</v>
      </c>
      <c r="N112" s="20" t="s">
        <v>44</v>
      </c>
      <c r="O112" s="20" t="s">
        <v>34</v>
      </c>
      <c r="P112" s="93" t="s">
        <v>102</v>
      </c>
    </row>
    <row r="113" spans="1:16" ht="141.75" customHeight="1">
      <c r="A113" s="20">
        <v>90</v>
      </c>
      <c r="B113" s="3" t="s">
        <v>153</v>
      </c>
      <c r="C113" s="1" t="s">
        <v>152</v>
      </c>
      <c r="D113" s="12" t="s">
        <v>143</v>
      </c>
      <c r="E113" s="12" t="s">
        <v>144</v>
      </c>
      <c r="F113" s="62" t="s">
        <v>145</v>
      </c>
      <c r="G113" s="3" t="s">
        <v>72</v>
      </c>
      <c r="H113" s="3">
        <v>1</v>
      </c>
      <c r="I113" s="1">
        <v>71136000000</v>
      </c>
      <c r="J113" s="63" t="s">
        <v>56</v>
      </c>
      <c r="K113" s="64">
        <v>486720</v>
      </c>
      <c r="L113" s="79" t="s">
        <v>63</v>
      </c>
      <c r="M113" s="25" t="s">
        <v>88</v>
      </c>
      <c r="N113" s="20" t="s">
        <v>44</v>
      </c>
      <c r="O113" s="20" t="s">
        <v>34</v>
      </c>
      <c r="P113" s="92" t="s">
        <v>148</v>
      </c>
    </row>
    <row r="114" spans="1:16" ht="65.25" customHeight="1">
      <c r="A114" s="20">
        <v>91</v>
      </c>
      <c r="B114" s="17"/>
      <c r="C114" s="17"/>
      <c r="D114" s="75" t="s">
        <v>146</v>
      </c>
      <c r="E114" s="75" t="s">
        <v>147</v>
      </c>
      <c r="F114" s="19">
        <v>366</v>
      </c>
      <c r="G114" s="3" t="s">
        <v>72</v>
      </c>
      <c r="H114" s="19">
        <v>1</v>
      </c>
      <c r="I114" s="1">
        <v>71136000000</v>
      </c>
      <c r="J114" s="63" t="s">
        <v>56</v>
      </c>
      <c r="K114" s="61">
        <v>219000</v>
      </c>
      <c r="L114" s="79" t="s">
        <v>63</v>
      </c>
      <c r="M114" s="42" t="s">
        <v>88</v>
      </c>
      <c r="N114" s="20" t="s">
        <v>44</v>
      </c>
      <c r="O114" s="20" t="s">
        <v>34</v>
      </c>
      <c r="P114" s="92" t="s">
        <v>148</v>
      </c>
    </row>
    <row r="115" spans="1:16" s="76" customFormat="1" ht="128.25" customHeight="1">
      <c r="A115" s="20">
        <v>92</v>
      </c>
      <c r="B115" s="10" t="s">
        <v>175</v>
      </c>
      <c r="C115" s="10" t="s">
        <v>175</v>
      </c>
      <c r="D115" s="11" t="s">
        <v>198</v>
      </c>
      <c r="E115" s="11" t="s">
        <v>793</v>
      </c>
      <c r="F115" s="2">
        <v>366</v>
      </c>
      <c r="G115" s="2" t="s">
        <v>72</v>
      </c>
      <c r="H115" s="2">
        <v>1</v>
      </c>
      <c r="I115" s="1">
        <v>71136000000</v>
      </c>
      <c r="J115" s="63" t="s">
        <v>56</v>
      </c>
      <c r="K115" s="14" t="s">
        <v>197</v>
      </c>
      <c r="L115" s="79" t="s">
        <v>63</v>
      </c>
      <c r="M115" s="2" t="s">
        <v>86</v>
      </c>
      <c r="N115" s="20" t="s">
        <v>44</v>
      </c>
      <c r="O115" s="20" t="s">
        <v>34</v>
      </c>
      <c r="P115" s="92" t="s">
        <v>199</v>
      </c>
    </row>
    <row r="116" spans="1:16" s="72" customFormat="1" ht="38.25">
      <c r="A116" s="20">
        <v>93</v>
      </c>
      <c r="B116" s="20" t="s">
        <v>200</v>
      </c>
      <c r="C116" s="20" t="s">
        <v>200</v>
      </c>
      <c r="D116" s="22" t="s">
        <v>201</v>
      </c>
      <c r="E116" s="22" t="s">
        <v>202</v>
      </c>
      <c r="F116" s="20">
        <v>366</v>
      </c>
      <c r="G116" s="2" t="s">
        <v>72</v>
      </c>
      <c r="H116" s="70">
        <v>1</v>
      </c>
      <c r="I116" s="1">
        <v>71136000000</v>
      </c>
      <c r="J116" s="63" t="s">
        <v>56</v>
      </c>
      <c r="K116" s="27">
        <v>720000</v>
      </c>
      <c r="L116" s="79" t="s">
        <v>63</v>
      </c>
      <c r="M116" s="20" t="s">
        <v>86</v>
      </c>
      <c r="N116" s="20" t="s">
        <v>44</v>
      </c>
      <c r="O116" s="20" t="s">
        <v>34</v>
      </c>
      <c r="P116" s="93" t="s">
        <v>207</v>
      </c>
    </row>
    <row r="117" spans="1:16" s="72" customFormat="1" ht="38.25">
      <c r="A117" s="20">
        <v>94</v>
      </c>
      <c r="B117" s="20" t="s">
        <v>200</v>
      </c>
      <c r="C117" s="20" t="s">
        <v>200</v>
      </c>
      <c r="D117" s="22" t="s">
        <v>201</v>
      </c>
      <c r="E117" s="22" t="s">
        <v>203</v>
      </c>
      <c r="F117" s="20">
        <v>366</v>
      </c>
      <c r="G117" s="2" t="s">
        <v>72</v>
      </c>
      <c r="H117" s="70">
        <v>1</v>
      </c>
      <c r="I117" s="1">
        <v>71136000000</v>
      </c>
      <c r="J117" s="63" t="s">
        <v>56</v>
      </c>
      <c r="K117" s="27">
        <v>120000</v>
      </c>
      <c r="L117" s="79" t="s">
        <v>63</v>
      </c>
      <c r="M117" s="20" t="s">
        <v>86</v>
      </c>
      <c r="N117" s="20" t="s">
        <v>44</v>
      </c>
      <c r="O117" s="20" t="s">
        <v>34</v>
      </c>
      <c r="P117" s="93" t="s">
        <v>207</v>
      </c>
    </row>
    <row r="118" spans="1:16" s="77" customFormat="1" ht="38.25">
      <c r="A118" s="20">
        <v>95</v>
      </c>
      <c r="B118" s="20" t="s">
        <v>200</v>
      </c>
      <c r="C118" s="20" t="s">
        <v>200</v>
      </c>
      <c r="D118" s="22" t="s">
        <v>204</v>
      </c>
      <c r="E118" s="22" t="s">
        <v>205</v>
      </c>
      <c r="F118" s="20">
        <v>366</v>
      </c>
      <c r="G118" s="2" t="s">
        <v>72</v>
      </c>
      <c r="H118" s="70">
        <v>1</v>
      </c>
      <c r="I118" s="1">
        <v>71136000000</v>
      </c>
      <c r="J118" s="63" t="s">
        <v>56</v>
      </c>
      <c r="K118" s="27" t="s">
        <v>206</v>
      </c>
      <c r="L118" s="79" t="s">
        <v>63</v>
      </c>
      <c r="M118" s="20" t="s">
        <v>86</v>
      </c>
      <c r="N118" s="20" t="s">
        <v>44</v>
      </c>
      <c r="O118" s="20" t="s">
        <v>34</v>
      </c>
      <c r="P118" s="93" t="s">
        <v>207</v>
      </c>
    </row>
    <row r="119" spans="1:16" ht="38.25">
      <c r="A119" s="20">
        <v>96</v>
      </c>
      <c r="B119" s="20" t="s">
        <v>247</v>
      </c>
      <c r="C119" s="20" t="s">
        <v>247</v>
      </c>
      <c r="D119" s="22" t="s">
        <v>209</v>
      </c>
      <c r="E119" s="22" t="s">
        <v>208</v>
      </c>
      <c r="F119" s="20">
        <v>366</v>
      </c>
      <c r="G119" s="2" t="s">
        <v>72</v>
      </c>
      <c r="H119" s="20">
        <v>1</v>
      </c>
      <c r="I119" s="1">
        <v>71136000000</v>
      </c>
      <c r="J119" s="63" t="s">
        <v>56</v>
      </c>
      <c r="K119" s="27">
        <v>443000</v>
      </c>
      <c r="L119" s="79" t="s">
        <v>63</v>
      </c>
      <c r="M119" s="20" t="s">
        <v>86</v>
      </c>
      <c r="N119" s="20" t="s">
        <v>44</v>
      </c>
      <c r="O119" s="20" t="s">
        <v>34</v>
      </c>
      <c r="P119" s="92" t="s">
        <v>284</v>
      </c>
    </row>
    <row r="120" spans="1:16" ht="51">
      <c r="A120" s="20">
        <v>97</v>
      </c>
      <c r="B120" s="71" t="s">
        <v>230</v>
      </c>
      <c r="C120" s="33" t="s">
        <v>230</v>
      </c>
      <c r="D120" s="34" t="s">
        <v>253</v>
      </c>
      <c r="E120" s="34" t="s">
        <v>226</v>
      </c>
      <c r="F120" s="1">
        <v>796</v>
      </c>
      <c r="G120" s="1" t="s">
        <v>50</v>
      </c>
      <c r="H120" s="80" t="s">
        <v>114</v>
      </c>
      <c r="I120" s="1">
        <v>71136000000</v>
      </c>
      <c r="J120" s="63" t="s">
        <v>56</v>
      </c>
      <c r="K120" s="35">
        <v>5000000</v>
      </c>
      <c r="L120" s="79" t="s">
        <v>63</v>
      </c>
      <c r="M120" s="20" t="s">
        <v>75</v>
      </c>
      <c r="N120" s="20" t="s">
        <v>44</v>
      </c>
      <c r="O120" s="20" t="s">
        <v>34</v>
      </c>
      <c r="P120" s="92" t="s">
        <v>228</v>
      </c>
    </row>
    <row r="121" spans="1:16" ht="38.25">
      <c r="A121" s="20">
        <v>98</v>
      </c>
      <c r="B121" s="71" t="s">
        <v>230</v>
      </c>
      <c r="C121" s="33" t="s">
        <v>230</v>
      </c>
      <c r="D121" s="34" t="s">
        <v>642</v>
      </c>
      <c r="E121" s="34" t="s">
        <v>226</v>
      </c>
      <c r="F121" s="1">
        <v>796</v>
      </c>
      <c r="G121" s="1" t="s">
        <v>50</v>
      </c>
      <c r="H121" s="80" t="s">
        <v>114</v>
      </c>
      <c r="I121" s="1">
        <v>71136000000</v>
      </c>
      <c r="J121" s="63" t="s">
        <v>56</v>
      </c>
      <c r="K121" s="35">
        <v>4600000</v>
      </c>
      <c r="L121" s="79" t="s">
        <v>63</v>
      </c>
      <c r="M121" s="20" t="s">
        <v>75</v>
      </c>
      <c r="N121" s="20" t="s">
        <v>44</v>
      </c>
      <c r="O121" s="20" t="s">
        <v>34</v>
      </c>
      <c r="P121" s="92" t="s">
        <v>228</v>
      </c>
    </row>
    <row r="122" spans="1:16" ht="38.25">
      <c r="A122" s="20">
        <v>99</v>
      </c>
      <c r="B122" s="71" t="s">
        <v>230</v>
      </c>
      <c r="C122" s="33" t="s">
        <v>230</v>
      </c>
      <c r="D122" s="34" t="s">
        <v>643</v>
      </c>
      <c r="E122" s="34" t="s">
        <v>226</v>
      </c>
      <c r="F122" s="1">
        <v>796</v>
      </c>
      <c r="G122" s="1" t="s">
        <v>50</v>
      </c>
      <c r="H122" s="80" t="s">
        <v>114</v>
      </c>
      <c r="I122" s="1">
        <v>71136000000</v>
      </c>
      <c r="J122" s="63" t="s">
        <v>56</v>
      </c>
      <c r="K122" s="35">
        <v>1650000</v>
      </c>
      <c r="L122" s="79" t="s">
        <v>63</v>
      </c>
      <c r="M122" s="20" t="s">
        <v>75</v>
      </c>
      <c r="N122" s="20" t="s">
        <v>44</v>
      </c>
      <c r="O122" s="20" t="s">
        <v>34</v>
      </c>
      <c r="P122" s="92" t="s">
        <v>228</v>
      </c>
    </row>
    <row r="123" spans="1:16" ht="38.25">
      <c r="A123" s="20">
        <v>100</v>
      </c>
      <c r="B123" s="71" t="s">
        <v>230</v>
      </c>
      <c r="C123" s="33" t="s">
        <v>230</v>
      </c>
      <c r="D123" s="34" t="s">
        <v>789</v>
      </c>
      <c r="E123" s="34" t="s">
        <v>226</v>
      </c>
      <c r="F123" s="1">
        <v>166</v>
      </c>
      <c r="G123" s="1" t="s">
        <v>107</v>
      </c>
      <c r="H123" s="80" t="s">
        <v>114</v>
      </c>
      <c r="I123" s="1">
        <v>71136000000</v>
      </c>
      <c r="J123" s="63" t="s">
        <v>56</v>
      </c>
      <c r="K123" s="35">
        <v>6500000</v>
      </c>
      <c r="L123" s="79" t="s">
        <v>63</v>
      </c>
      <c r="M123" s="20" t="s">
        <v>75</v>
      </c>
      <c r="N123" s="20" t="s">
        <v>44</v>
      </c>
      <c r="O123" s="20" t="s">
        <v>34</v>
      </c>
      <c r="P123" s="92" t="s">
        <v>228</v>
      </c>
    </row>
    <row r="124" spans="1:16" ht="38.25">
      <c r="A124" s="20">
        <v>101</v>
      </c>
      <c r="B124" s="71" t="s">
        <v>230</v>
      </c>
      <c r="C124" s="33" t="s">
        <v>230</v>
      </c>
      <c r="D124" s="34" t="s">
        <v>790</v>
      </c>
      <c r="E124" s="34" t="s">
        <v>226</v>
      </c>
      <c r="F124" s="1">
        <v>166</v>
      </c>
      <c r="G124" s="1" t="s">
        <v>107</v>
      </c>
      <c r="H124" s="80" t="s">
        <v>114</v>
      </c>
      <c r="I124" s="1">
        <v>71136000000</v>
      </c>
      <c r="J124" s="63" t="s">
        <v>56</v>
      </c>
      <c r="K124" s="35">
        <v>3300000</v>
      </c>
      <c r="L124" s="79" t="s">
        <v>63</v>
      </c>
      <c r="M124" s="20" t="s">
        <v>75</v>
      </c>
      <c r="N124" s="20" t="s">
        <v>44</v>
      </c>
      <c r="O124" s="20" t="s">
        <v>34</v>
      </c>
      <c r="P124" s="92" t="s">
        <v>228</v>
      </c>
    </row>
    <row r="125" spans="1:16" ht="38.25">
      <c r="A125" s="20">
        <v>102</v>
      </c>
      <c r="B125" s="71" t="s">
        <v>230</v>
      </c>
      <c r="C125" s="33" t="s">
        <v>230</v>
      </c>
      <c r="D125" s="34" t="s">
        <v>644</v>
      </c>
      <c r="E125" s="34" t="s">
        <v>226</v>
      </c>
      <c r="F125" s="1">
        <v>166</v>
      </c>
      <c r="G125" s="1" t="s">
        <v>107</v>
      </c>
      <c r="H125" s="80" t="s">
        <v>114</v>
      </c>
      <c r="I125" s="1">
        <v>71136000000</v>
      </c>
      <c r="J125" s="63" t="s">
        <v>56</v>
      </c>
      <c r="K125" s="35">
        <v>2800000</v>
      </c>
      <c r="L125" s="79" t="s">
        <v>63</v>
      </c>
      <c r="M125" s="20" t="s">
        <v>75</v>
      </c>
      <c r="N125" s="20" t="s">
        <v>44</v>
      </c>
      <c r="O125" s="20" t="s">
        <v>34</v>
      </c>
      <c r="P125" s="92" t="s">
        <v>228</v>
      </c>
    </row>
    <row r="126" spans="1:16" ht="38.25">
      <c r="A126" s="20">
        <v>103</v>
      </c>
      <c r="B126" s="71" t="s">
        <v>230</v>
      </c>
      <c r="C126" s="33" t="s">
        <v>230</v>
      </c>
      <c r="D126" s="34" t="s">
        <v>645</v>
      </c>
      <c r="E126" s="34" t="s">
        <v>226</v>
      </c>
      <c r="F126" s="1">
        <v>166</v>
      </c>
      <c r="G126" s="1" t="s">
        <v>107</v>
      </c>
      <c r="H126" s="80" t="s">
        <v>114</v>
      </c>
      <c r="I126" s="1">
        <v>71136000000</v>
      </c>
      <c r="J126" s="63" t="s">
        <v>56</v>
      </c>
      <c r="K126" s="35">
        <v>8000000</v>
      </c>
      <c r="L126" s="79" t="s">
        <v>63</v>
      </c>
      <c r="M126" s="20" t="s">
        <v>75</v>
      </c>
      <c r="N126" s="20" t="s">
        <v>44</v>
      </c>
      <c r="O126" s="20" t="s">
        <v>34</v>
      </c>
      <c r="P126" s="92" t="s">
        <v>228</v>
      </c>
    </row>
    <row r="127" spans="1:16" s="77" customFormat="1" ht="38.25">
      <c r="A127" s="20">
        <v>104</v>
      </c>
      <c r="B127" s="1" t="s">
        <v>238</v>
      </c>
      <c r="C127" s="1" t="s">
        <v>238</v>
      </c>
      <c r="D127" s="22" t="s">
        <v>646</v>
      </c>
      <c r="E127" s="34" t="s">
        <v>226</v>
      </c>
      <c r="F127" s="20">
        <v>796</v>
      </c>
      <c r="G127" s="20" t="s">
        <v>50</v>
      </c>
      <c r="H127" s="82" t="s">
        <v>114</v>
      </c>
      <c r="I127" s="1">
        <v>71136000000</v>
      </c>
      <c r="J127" s="63" t="s">
        <v>56</v>
      </c>
      <c r="K127" s="35">
        <v>11000000</v>
      </c>
      <c r="L127" s="79" t="s">
        <v>63</v>
      </c>
      <c r="M127" s="20" t="s">
        <v>75</v>
      </c>
      <c r="N127" s="20" t="s">
        <v>44</v>
      </c>
      <c r="O127" s="20" t="s">
        <v>34</v>
      </c>
      <c r="P127" s="92" t="s">
        <v>228</v>
      </c>
    </row>
    <row r="128" spans="1:16" s="77" customFormat="1" ht="38.25">
      <c r="A128" s="20">
        <v>105</v>
      </c>
      <c r="B128" s="1" t="s">
        <v>238</v>
      </c>
      <c r="C128" s="1" t="s">
        <v>238</v>
      </c>
      <c r="D128" s="34" t="s">
        <v>484</v>
      </c>
      <c r="E128" s="34" t="s">
        <v>226</v>
      </c>
      <c r="F128" s="1">
        <v>796</v>
      </c>
      <c r="G128" s="20" t="s">
        <v>50</v>
      </c>
      <c r="H128" s="80" t="s">
        <v>114</v>
      </c>
      <c r="I128" s="1">
        <v>71136000000</v>
      </c>
      <c r="J128" s="63" t="s">
        <v>56</v>
      </c>
      <c r="K128" s="35">
        <v>7000000</v>
      </c>
      <c r="L128" s="79" t="s">
        <v>63</v>
      </c>
      <c r="M128" s="20" t="s">
        <v>75</v>
      </c>
      <c r="N128" s="20" t="s">
        <v>44</v>
      </c>
      <c r="O128" s="20" t="s">
        <v>34</v>
      </c>
      <c r="P128" s="92" t="s">
        <v>228</v>
      </c>
    </row>
    <row r="129" spans="1:16" ht="63.75">
      <c r="A129" s="20">
        <v>106</v>
      </c>
      <c r="B129" s="1" t="s">
        <v>211</v>
      </c>
      <c r="C129" s="1" t="s">
        <v>83</v>
      </c>
      <c r="D129" s="34" t="s">
        <v>229</v>
      </c>
      <c r="E129" s="34" t="s">
        <v>226</v>
      </c>
      <c r="F129" s="1">
        <v>796</v>
      </c>
      <c r="G129" s="20" t="s">
        <v>50</v>
      </c>
      <c r="H129" s="80" t="s">
        <v>114</v>
      </c>
      <c r="I129" s="1">
        <v>71136000000</v>
      </c>
      <c r="J129" s="63" t="s">
        <v>56</v>
      </c>
      <c r="K129" s="35">
        <v>4000000</v>
      </c>
      <c r="L129" s="79" t="s">
        <v>63</v>
      </c>
      <c r="M129" s="20" t="s">
        <v>75</v>
      </c>
      <c r="N129" s="20" t="s">
        <v>44</v>
      </c>
      <c r="O129" s="20" t="s">
        <v>34</v>
      </c>
      <c r="P129" s="92" t="s">
        <v>228</v>
      </c>
    </row>
    <row r="130" spans="1:16" ht="38.25">
      <c r="A130" s="20">
        <v>107</v>
      </c>
      <c r="B130" s="1" t="s">
        <v>238</v>
      </c>
      <c r="C130" s="1" t="s">
        <v>238</v>
      </c>
      <c r="D130" s="34" t="s">
        <v>647</v>
      </c>
      <c r="E130" s="34" t="s">
        <v>226</v>
      </c>
      <c r="F130" s="1">
        <v>796</v>
      </c>
      <c r="G130" s="20" t="s">
        <v>50</v>
      </c>
      <c r="H130" s="80" t="s">
        <v>114</v>
      </c>
      <c r="I130" s="1">
        <v>71136000000</v>
      </c>
      <c r="J130" s="63" t="s">
        <v>56</v>
      </c>
      <c r="K130" s="35">
        <v>2500000</v>
      </c>
      <c r="L130" s="79" t="s">
        <v>63</v>
      </c>
      <c r="M130" s="20" t="s">
        <v>75</v>
      </c>
      <c r="N130" s="20" t="s">
        <v>44</v>
      </c>
      <c r="O130" s="20" t="s">
        <v>34</v>
      </c>
      <c r="P130" s="92" t="s">
        <v>228</v>
      </c>
    </row>
    <row r="131" spans="1:16" ht="38.25">
      <c r="A131" s="20">
        <v>108</v>
      </c>
      <c r="B131" s="71" t="s">
        <v>230</v>
      </c>
      <c r="C131" s="33" t="s">
        <v>230</v>
      </c>
      <c r="D131" s="34" t="s">
        <v>648</v>
      </c>
      <c r="E131" s="34" t="s">
        <v>226</v>
      </c>
      <c r="F131" s="1">
        <v>796</v>
      </c>
      <c r="G131" s="20" t="s">
        <v>50</v>
      </c>
      <c r="H131" s="80" t="s">
        <v>114</v>
      </c>
      <c r="I131" s="1">
        <v>71136000000</v>
      </c>
      <c r="J131" s="63" t="s">
        <v>56</v>
      </c>
      <c r="K131" s="35">
        <v>2400000</v>
      </c>
      <c r="L131" s="79" t="s">
        <v>63</v>
      </c>
      <c r="M131" s="20" t="s">
        <v>75</v>
      </c>
      <c r="N131" s="20" t="s">
        <v>44</v>
      </c>
      <c r="O131" s="20" t="s">
        <v>34</v>
      </c>
      <c r="P131" s="92" t="s">
        <v>228</v>
      </c>
    </row>
    <row r="132" spans="1:16" ht="38.25">
      <c r="A132" s="20">
        <v>109</v>
      </c>
      <c r="B132" s="71" t="s">
        <v>230</v>
      </c>
      <c r="C132" s="33" t="s">
        <v>230</v>
      </c>
      <c r="D132" s="34" t="s">
        <v>649</v>
      </c>
      <c r="E132" s="34" t="s">
        <v>226</v>
      </c>
      <c r="F132" s="1">
        <v>796</v>
      </c>
      <c r="G132" s="20" t="s">
        <v>50</v>
      </c>
      <c r="H132" s="80" t="s">
        <v>114</v>
      </c>
      <c r="I132" s="1">
        <v>71136000000</v>
      </c>
      <c r="J132" s="63" t="s">
        <v>56</v>
      </c>
      <c r="K132" s="35">
        <v>2200000</v>
      </c>
      <c r="L132" s="79" t="s">
        <v>63</v>
      </c>
      <c r="M132" s="20" t="s">
        <v>75</v>
      </c>
      <c r="N132" s="20" t="s">
        <v>44</v>
      </c>
      <c r="O132" s="20" t="s">
        <v>34</v>
      </c>
      <c r="P132" s="92" t="s">
        <v>228</v>
      </c>
    </row>
    <row r="133" spans="1:16" ht="38.25">
      <c r="A133" s="20">
        <v>110</v>
      </c>
      <c r="B133" s="71" t="s">
        <v>230</v>
      </c>
      <c r="C133" s="33" t="s">
        <v>230</v>
      </c>
      <c r="D133" s="34" t="s">
        <v>650</v>
      </c>
      <c r="E133" s="34" t="s">
        <v>226</v>
      </c>
      <c r="F133" s="1">
        <v>796</v>
      </c>
      <c r="G133" s="20" t="s">
        <v>50</v>
      </c>
      <c r="H133" s="80" t="s">
        <v>114</v>
      </c>
      <c r="I133" s="1">
        <v>71136000000</v>
      </c>
      <c r="J133" s="63" t="s">
        <v>56</v>
      </c>
      <c r="K133" s="35">
        <v>2200000</v>
      </c>
      <c r="L133" s="79" t="s">
        <v>63</v>
      </c>
      <c r="M133" s="20" t="s">
        <v>75</v>
      </c>
      <c r="N133" s="20" t="s">
        <v>44</v>
      </c>
      <c r="O133" s="20" t="s">
        <v>34</v>
      </c>
      <c r="P133" s="92" t="s">
        <v>228</v>
      </c>
    </row>
    <row r="134" spans="1:16" ht="38.25">
      <c r="A134" s="20">
        <v>111</v>
      </c>
      <c r="B134" s="71" t="s">
        <v>230</v>
      </c>
      <c r="C134" s="33" t="s">
        <v>230</v>
      </c>
      <c r="D134" s="34" t="s">
        <v>651</v>
      </c>
      <c r="E134" s="34" t="s">
        <v>226</v>
      </c>
      <c r="F134" s="1">
        <v>796</v>
      </c>
      <c r="G134" s="20" t="s">
        <v>50</v>
      </c>
      <c r="H134" s="80" t="s">
        <v>114</v>
      </c>
      <c r="I134" s="1">
        <v>71136000000</v>
      </c>
      <c r="J134" s="63" t="s">
        <v>56</v>
      </c>
      <c r="K134" s="35">
        <v>200000</v>
      </c>
      <c r="L134" s="79" t="s">
        <v>63</v>
      </c>
      <c r="M134" s="20" t="s">
        <v>75</v>
      </c>
      <c r="N134" s="20" t="s">
        <v>44</v>
      </c>
      <c r="O134" s="20" t="s">
        <v>34</v>
      </c>
      <c r="P134" s="92" t="s">
        <v>228</v>
      </c>
    </row>
    <row r="135" spans="1:16" ht="38.25">
      <c r="A135" s="20">
        <v>112</v>
      </c>
      <c r="B135" s="71" t="s">
        <v>230</v>
      </c>
      <c r="C135" s="33" t="s">
        <v>230</v>
      </c>
      <c r="D135" s="34" t="s">
        <v>652</v>
      </c>
      <c r="E135" s="34" t="s">
        <v>226</v>
      </c>
      <c r="F135" s="1">
        <v>796</v>
      </c>
      <c r="G135" s="20" t="s">
        <v>50</v>
      </c>
      <c r="H135" s="80" t="s">
        <v>114</v>
      </c>
      <c r="I135" s="1">
        <v>71136000000</v>
      </c>
      <c r="J135" s="63" t="s">
        <v>56</v>
      </c>
      <c r="K135" s="35">
        <v>1700000</v>
      </c>
      <c r="L135" s="79" t="s">
        <v>63</v>
      </c>
      <c r="M135" s="20" t="s">
        <v>75</v>
      </c>
      <c r="N135" s="20" t="s">
        <v>44</v>
      </c>
      <c r="O135" s="20" t="s">
        <v>34</v>
      </c>
      <c r="P135" s="92" t="s">
        <v>228</v>
      </c>
    </row>
    <row r="136" spans="1:16" ht="38.25">
      <c r="A136" s="20">
        <v>113</v>
      </c>
      <c r="B136" s="20" t="s">
        <v>103</v>
      </c>
      <c r="C136" s="20" t="s">
        <v>256</v>
      </c>
      <c r="D136" s="22" t="s">
        <v>653</v>
      </c>
      <c r="E136" s="22" t="s">
        <v>239</v>
      </c>
      <c r="F136" s="20">
        <v>796</v>
      </c>
      <c r="G136" s="20" t="s">
        <v>50</v>
      </c>
      <c r="H136" s="82" t="s">
        <v>114</v>
      </c>
      <c r="I136" s="1">
        <v>71136000000</v>
      </c>
      <c r="J136" s="63" t="s">
        <v>56</v>
      </c>
      <c r="K136" s="35">
        <v>1000000</v>
      </c>
      <c r="L136" s="79" t="s">
        <v>63</v>
      </c>
      <c r="M136" s="20" t="s">
        <v>75</v>
      </c>
      <c r="N136" s="20" t="s">
        <v>44</v>
      </c>
      <c r="O136" s="20" t="s">
        <v>34</v>
      </c>
      <c r="P136" s="92" t="s">
        <v>228</v>
      </c>
    </row>
    <row r="137" spans="1:16" ht="38.25">
      <c r="A137" s="20">
        <v>114</v>
      </c>
      <c r="B137" s="1" t="s">
        <v>103</v>
      </c>
      <c r="C137" s="1" t="s">
        <v>256</v>
      </c>
      <c r="D137" s="21" t="s">
        <v>655</v>
      </c>
      <c r="E137" s="34" t="s">
        <v>239</v>
      </c>
      <c r="F137" s="1">
        <v>796</v>
      </c>
      <c r="G137" s="20" t="s">
        <v>50</v>
      </c>
      <c r="H137" s="80" t="s">
        <v>114</v>
      </c>
      <c r="I137" s="1">
        <v>71136000000</v>
      </c>
      <c r="J137" s="63" t="s">
        <v>56</v>
      </c>
      <c r="K137" s="35">
        <v>450000</v>
      </c>
      <c r="L137" s="79" t="s">
        <v>63</v>
      </c>
      <c r="M137" s="20" t="s">
        <v>75</v>
      </c>
      <c r="N137" s="20" t="s">
        <v>44</v>
      </c>
      <c r="O137" s="20" t="s">
        <v>34</v>
      </c>
      <c r="P137" s="92" t="s">
        <v>228</v>
      </c>
    </row>
    <row r="138" spans="1:16" ht="38.25">
      <c r="A138" s="20">
        <v>115</v>
      </c>
      <c r="B138" s="1" t="s">
        <v>103</v>
      </c>
      <c r="C138" s="1" t="s">
        <v>256</v>
      </c>
      <c r="D138" s="22" t="s">
        <v>240</v>
      </c>
      <c r="E138" s="34" t="s">
        <v>239</v>
      </c>
      <c r="F138" s="1">
        <v>796</v>
      </c>
      <c r="G138" s="20" t="s">
        <v>50</v>
      </c>
      <c r="H138" s="80" t="s">
        <v>114</v>
      </c>
      <c r="I138" s="1">
        <v>71136000000</v>
      </c>
      <c r="J138" s="63" t="s">
        <v>56</v>
      </c>
      <c r="K138" s="35">
        <v>6200000</v>
      </c>
      <c r="L138" s="79" t="s">
        <v>63</v>
      </c>
      <c r="M138" s="20" t="s">
        <v>75</v>
      </c>
      <c r="N138" s="20" t="s">
        <v>44</v>
      </c>
      <c r="O138" s="20" t="s">
        <v>34</v>
      </c>
      <c r="P138" s="92" t="s">
        <v>228</v>
      </c>
    </row>
    <row r="139" spans="1:16" ht="38.25">
      <c r="A139" s="20">
        <v>116</v>
      </c>
      <c r="B139" s="1" t="s">
        <v>103</v>
      </c>
      <c r="C139" s="1" t="s">
        <v>256</v>
      </c>
      <c r="D139" s="34" t="s">
        <v>243</v>
      </c>
      <c r="E139" s="34" t="s">
        <v>239</v>
      </c>
      <c r="F139" s="1">
        <v>796</v>
      </c>
      <c r="G139" s="20" t="s">
        <v>50</v>
      </c>
      <c r="H139" s="80" t="s">
        <v>114</v>
      </c>
      <c r="I139" s="1">
        <v>71136000000</v>
      </c>
      <c r="J139" s="63" t="s">
        <v>56</v>
      </c>
      <c r="K139" s="35">
        <v>350000</v>
      </c>
      <c r="L139" s="79" t="s">
        <v>63</v>
      </c>
      <c r="M139" s="20" t="s">
        <v>75</v>
      </c>
      <c r="N139" s="20" t="s">
        <v>44</v>
      </c>
      <c r="O139" s="20" t="s">
        <v>34</v>
      </c>
      <c r="P139" s="92" t="s">
        <v>228</v>
      </c>
    </row>
    <row r="140" spans="1:16" ht="38.25">
      <c r="A140" s="20">
        <v>117</v>
      </c>
      <c r="B140" s="71" t="s">
        <v>230</v>
      </c>
      <c r="C140" s="33" t="s">
        <v>230</v>
      </c>
      <c r="D140" s="34" t="s">
        <v>654</v>
      </c>
      <c r="E140" s="34" t="s">
        <v>226</v>
      </c>
      <c r="F140" s="1">
        <v>166</v>
      </c>
      <c r="G140" s="1" t="s">
        <v>107</v>
      </c>
      <c r="H140" s="80" t="s">
        <v>114</v>
      </c>
      <c r="I140" s="1">
        <v>71136000000</v>
      </c>
      <c r="J140" s="63" t="s">
        <v>56</v>
      </c>
      <c r="K140" s="35">
        <v>5500000</v>
      </c>
      <c r="L140" s="79" t="s">
        <v>63</v>
      </c>
      <c r="M140" s="20" t="s">
        <v>75</v>
      </c>
      <c r="N140" s="20" t="s">
        <v>44</v>
      </c>
      <c r="O140" s="20" t="s">
        <v>34</v>
      </c>
      <c r="P140" s="92" t="s">
        <v>228</v>
      </c>
    </row>
    <row r="141" spans="1:16" ht="38.25">
      <c r="A141" s="20">
        <v>118</v>
      </c>
      <c r="B141" s="71" t="s">
        <v>211</v>
      </c>
      <c r="C141" s="33" t="s">
        <v>83</v>
      </c>
      <c r="D141" s="34" t="s">
        <v>241</v>
      </c>
      <c r="E141" s="34" t="s">
        <v>226</v>
      </c>
      <c r="F141" s="1">
        <v>796</v>
      </c>
      <c r="G141" s="1" t="s">
        <v>50</v>
      </c>
      <c r="H141" s="80" t="s">
        <v>114</v>
      </c>
      <c r="I141" s="1">
        <v>71136000000</v>
      </c>
      <c r="J141" s="63" t="s">
        <v>56</v>
      </c>
      <c r="K141" s="35">
        <v>400000</v>
      </c>
      <c r="L141" s="79" t="s">
        <v>63</v>
      </c>
      <c r="M141" s="20" t="s">
        <v>75</v>
      </c>
      <c r="N141" s="20" t="s">
        <v>44</v>
      </c>
      <c r="O141" s="20" t="s">
        <v>34</v>
      </c>
      <c r="P141" s="92" t="s">
        <v>228</v>
      </c>
    </row>
    <row r="142" spans="1:16" ht="38.25">
      <c r="A142" s="20">
        <v>119</v>
      </c>
      <c r="B142" s="84" t="s">
        <v>248</v>
      </c>
      <c r="C142" s="84" t="s">
        <v>248</v>
      </c>
      <c r="D142" s="85" t="s">
        <v>625</v>
      </c>
      <c r="E142" s="85" t="s">
        <v>249</v>
      </c>
      <c r="F142" s="6">
        <v>366</v>
      </c>
      <c r="G142" s="6" t="s">
        <v>72</v>
      </c>
      <c r="H142" s="6">
        <v>1</v>
      </c>
      <c r="I142" s="1">
        <v>71136000000</v>
      </c>
      <c r="J142" s="63" t="s">
        <v>56</v>
      </c>
      <c r="K142" s="90">
        <v>950000</v>
      </c>
      <c r="L142" s="79" t="s">
        <v>63</v>
      </c>
      <c r="M142" s="20" t="s">
        <v>75</v>
      </c>
      <c r="N142" s="20" t="s">
        <v>44</v>
      </c>
      <c r="O142" s="20" t="s">
        <v>34</v>
      </c>
      <c r="P142" s="92" t="s">
        <v>228</v>
      </c>
    </row>
    <row r="143" spans="1:16" ht="38.25">
      <c r="A143" s="20">
        <v>120</v>
      </c>
      <c r="B143" s="73" t="s">
        <v>251</v>
      </c>
      <c r="C143" s="29" t="s">
        <v>252</v>
      </c>
      <c r="D143" s="86" t="s">
        <v>250</v>
      </c>
      <c r="E143" s="30" t="s">
        <v>226</v>
      </c>
      <c r="F143" s="6">
        <v>366</v>
      </c>
      <c r="G143" s="6" t="s">
        <v>72</v>
      </c>
      <c r="H143" s="6">
        <v>1</v>
      </c>
      <c r="I143" s="1">
        <v>71136000000</v>
      </c>
      <c r="J143" s="63" t="s">
        <v>56</v>
      </c>
      <c r="K143" s="32">
        <v>1600000</v>
      </c>
      <c r="L143" s="79" t="s">
        <v>63</v>
      </c>
      <c r="M143" s="20" t="s">
        <v>75</v>
      </c>
      <c r="N143" s="20" t="s">
        <v>44</v>
      </c>
      <c r="O143" s="20" t="s">
        <v>34</v>
      </c>
      <c r="P143" s="92" t="s">
        <v>228</v>
      </c>
    </row>
    <row r="144" spans="1:16" ht="38.25">
      <c r="A144" s="20">
        <v>121</v>
      </c>
      <c r="B144" s="25" t="s">
        <v>129</v>
      </c>
      <c r="C144" s="25" t="s">
        <v>130</v>
      </c>
      <c r="D144" s="21" t="s">
        <v>131</v>
      </c>
      <c r="E144" s="21" t="s">
        <v>132</v>
      </c>
      <c r="F144" s="6">
        <v>366</v>
      </c>
      <c r="G144" s="6" t="s">
        <v>72</v>
      </c>
      <c r="H144" s="6">
        <v>1</v>
      </c>
      <c r="I144" s="1">
        <v>71136000000</v>
      </c>
      <c r="J144" s="63" t="s">
        <v>56</v>
      </c>
      <c r="K144" s="23">
        <f>190000/1.18*1.2</f>
        <v>193220.33898305087</v>
      </c>
      <c r="L144" s="1" t="s">
        <v>31</v>
      </c>
      <c r="M144" s="25" t="s">
        <v>133</v>
      </c>
      <c r="N144" s="20" t="s">
        <v>44</v>
      </c>
      <c r="O144" s="20" t="s">
        <v>34</v>
      </c>
      <c r="P144" s="93" t="s">
        <v>102</v>
      </c>
    </row>
    <row r="145" spans="1:16" ht="38.25">
      <c r="A145" s="20">
        <v>122</v>
      </c>
      <c r="B145" s="1" t="s">
        <v>38</v>
      </c>
      <c r="C145" s="1" t="s">
        <v>244</v>
      </c>
      <c r="D145" s="4" t="s">
        <v>35</v>
      </c>
      <c r="E145" s="4" t="s">
        <v>33</v>
      </c>
      <c r="F145" s="6">
        <v>879</v>
      </c>
      <c r="G145" s="7" t="s">
        <v>37</v>
      </c>
      <c r="H145" s="7">
        <v>1</v>
      </c>
      <c r="I145" s="1">
        <v>71136000000</v>
      </c>
      <c r="J145" s="63" t="s">
        <v>56</v>
      </c>
      <c r="K145" s="13">
        <v>300000</v>
      </c>
      <c r="L145" s="1" t="s">
        <v>31</v>
      </c>
      <c r="M145" s="2" t="s">
        <v>32</v>
      </c>
      <c r="N145" s="20" t="s">
        <v>44</v>
      </c>
      <c r="O145" s="20" t="s">
        <v>34</v>
      </c>
      <c r="P145" s="92" t="s">
        <v>96</v>
      </c>
    </row>
    <row r="146" spans="1:16" ht="73.5" customHeight="1">
      <c r="A146" s="20">
        <v>123</v>
      </c>
      <c r="B146" s="1" t="s">
        <v>167</v>
      </c>
      <c r="C146" s="1" t="s">
        <v>174</v>
      </c>
      <c r="D146" s="34" t="s">
        <v>179</v>
      </c>
      <c r="E146" s="21" t="s">
        <v>170</v>
      </c>
      <c r="F146" s="71" t="s">
        <v>168</v>
      </c>
      <c r="G146" s="1" t="s">
        <v>50</v>
      </c>
      <c r="H146" s="20">
        <v>1</v>
      </c>
      <c r="I146" s="1">
        <v>71136000000</v>
      </c>
      <c r="J146" s="63" t="s">
        <v>56</v>
      </c>
      <c r="K146" s="87">
        <f>120000/120%</f>
        <v>100000</v>
      </c>
      <c r="L146" s="1" t="s">
        <v>31</v>
      </c>
      <c r="M146" s="26" t="s">
        <v>52</v>
      </c>
      <c r="N146" s="20" t="s">
        <v>44</v>
      </c>
      <c r="O146" s="20" t="s">
        <v>34</v>
      </c>
      <c r="P146" s="94" t="s">
        <v>166</v>
      </c>
    </row>
    <row r="147" spans="1:16" ht="38.25">
      <c r="A147" s="20">
        <v>124</v>
      </c>
      <c r="B147" s="1" t="s">
        <v>167</v>
      </c>
      <c r="C147" s="1" t="s">
        <v>174</v>
      </c>
      <c r="D147" s="34" t="s">
        <v>180</v>
      </c>
      <c r="E147" s="21" t="s">
        <v>181</v>
      </c>
      <c r="F147" s="71" t="s">
        <v>168</v>
      </c>
      <c r="G147" s="1" t="s">
        <v>50</v>
      </c>
      <c r="H147" s="20">
        <v>2</v>
      </c>
      <c r="I147" s="1">
        <v>71136000000</v>
      </c>
      <c r="J147" s="63" t="s">
        <v>56</v>
      </c>
      <c r="K147" s="87">
        <f>200000/120%</f>
        <v>166666.6666666667</v>
      </c>
      <c r="L147" s="1" t="s">
        <v>31</v>
      </c>
      <c r="M147" s="26" t="s">
        <v>52</v>
      </c>
      <c r="N147" s="20" t="s">
        <v>44</v>
      </c>
      <c r="O147" s="20" t="s">
        <v>34</v>
      </c>
      <c r="P147" s="94" t="s">
        <v>166</v>
      </c>
    </row>
    <row r="148" spans="1:16" ht="51">
      <c r="A148" s="20">
        <v>125</v>
      </c>
      <c r="B148" s="39" t="s">
        <v>125</v>
      </c>
      <c r="C148" s="25" t="s">
        <v>125</v>
      </c>
      <c r="D148" s="40" t="s">
        <v>126</v>
      </c>
      <c r="E148" s="21" t="s">
        <v>257</v>
      </c>
      <c r="F148" s="6">
        <v>166</v>
      </c>
      <c r="G148" s="6" t="s">
        <v>107</v>
      </c>
      <c r="H148" s="6">
        <v>11000</v>
      </c>
      <c r="I148" s="1">
        <v>71136000000</v>
      </c>
      <c r="J148" s="63" t="s">
        <v>56</v>
      </c>
      <c r="K148" s="23">
        <f>500000/1.18*1.2</f>
        <v>508474.5762711864</v>
      </c>
      <c r="L148" s="1" t="s">
        <v>31</v>
      </c>
      <c r="M148" s="20" t="s">
        <v>182</v>
      </c>
      <c r="N148" s="20" t="s">
        <v>44</v>
      </c>
      <c r="O148" s="20" t="s">
        <v>34</v>
      </c>
      <c r="P148" s="93" t="s">
        <v>102</v>
      </c>
    </row>
    <row r="149" spans="1:16" ht="38.25">
      <c r="A149" s="20">
        <v>126</v>
      </c>
      <c r="B149" s="39" t="s">
        <v>103</v>
      </c>
      <c r="C149" s="25" t="s">
        <v>104</v>
      </c>
      <c r="D149" s="21" t="s">
        <v>127</v>
      </c>
      <c r="E149" s="31" t="s">
        <v>246</v>
      </c>
      <c r="F149" s="25">
        <v>168</v>
      </c>
      <c r="G149" s="6" t="s">
        <v>128</v>
      </c>
      <c r="H149" s="6">
        <v>17</v>
      </c>
      <c r="I149" s="1">
        <v>71136000000</v>
      </c>
      <c r="J149" s="63" t="s">
        <v>56</v>
      </c>
      <c r="K149" s="23">
        <f>3000000/1.18*1.2</f>
        <v>3050847.457627119</v>
      </c>
      <c r="L149" s="1" t="s">
        <v>31</v>
      </c>
      <c r="M149" s="6" t="s">
        <v>52</v>
      </c>
      <c r="N149" s="20" t="s">
        <v>44</v>
      </c>
      <c r="O149" s="20" t="s">
        <v>34</v>
      </c>
      <c r="P149" s="93" t="s">
        <v>102</v>
      </c>
    </row>
    <row r="150" spans="1:16" ht="50.25" customHeight="1">
      <c r="A150" s="20">
        <v>127</v>
      </c>
      <c r="B150" s="7" t="s">
        <v>91</v>
      </c>
      <c r="C150" s="7" t="s">
        <v>91</v>
      </c>
      <c r="D150" s="31" t="s">
        <v>194</v>
      </c>
      <c r="E150" s="31" t="s">
        <v>196</v>
      </c>
      <c r="F150" s="6">
        <v>879</v>
      </c>
      <c r="G150" s="20" t="s">
        <v>37</v>
      </c>
      <c r="H150" s="7">
        <v>1</v>
      </c>
      <c r="I150" s="1">
        <v>71136000000</v>
      </c>
      <c r="J150" s="63" t="s">
        <v>56</v>
      </c>
      <c r="K150" s="89" t="s">
        <v>195</v>
      </c>
      <c r="L150" s="1" t="s">
        <v>31</v>
      </c>
      <c r="M150" s="73" t="s">
        <v>188</v>
      </c>
      <c r="N150" s="20" t="s">
        <v>44</v>
      </c>
      <c r="O150" s="20" t="s">
        <v>34</v>
      </c>
      <c r="P150" s="92" t="s">
        <v>192</v>
      </c>
    </row>
    <row r="151" spans="1:16" ht="38.25">
      <c r="A151" s="20">
        <v>128</v>
      </c>
      <c r="B151" s="20" t="s">
        <v>46</v>
      </c>
      <c r="C151" s="20" t="s">
        <v>47</v>
      </c>
      <c r="D151" s="21" t="s">
        <v>48</v>
      </c>
      <c r="E151" s="22" t="s">
        <v>49</v>
      </c>
      <c r="F151" s="6">
        <v>796</v>
      </c>
      <c r="G151" s="6" t="s">
        <v>50</v>
      </c>
      <c r="H151" s="6">
        <v>2</v>
      </c>
      <c r="I151" s="1">
        <v>71136000000</v>
      </c>
      <c r="J151" s="63" t="s">
        <v>56</v>
      </c>
      <c r="K151" s="23">
        <v>500000</v>
      </c>
      <c r="L151" s="2" t="s">
        <v>58</v>
      </c>
      <c r="M151" s="20" t="s">
        <v>52</v>
      </c>
      <c r="N151" s="20" t="s">
        <v>44</v>
      </c>
      <c r="O151" s="20" t="s">
        <v>34</v>
      </c>
      <c r="P151" s="93" t="s">
        <v>53</v>
      </c>
    </row>
    <row r="152" spans="1:16" ht="38.25">
      <c r="A152" s="20">
        <v>129</v>
      </c>
      <c r="B152" s="25" t="s">
        <v>134</v>
      </c>
      <c r="C152" s="25" t="s">
        <v>39</v>
      </c>
      <c r="D152" s="40" t="s">
        <v>135</v>
      </c>
      <c r="E152" s="21" t="s">
        <v>136</v>
      </c>
      <c r="F152" s="25">
        <v>168</v>
      </c>
      <c r="G152" s="6" t="s">
        <v>128</v>
      </c>
      <c r="H152" s="6">
        <v>20</v>
      </c>
      <c r="I152" s="1">
        <v>71136000000</v>
      </c>
      <c r="J152" s="63" t="s">
        <v>56</v>
      </c>
      <c r="K152" s="23">
        <f>320000/1.18*1.2</f>
        <v>325423.72881355934</v>
      </c>
      <c r="L152" s="6" t="s">
        <v>58</v>
      </c>
      <c r="M152" s="6" t="s">
        <v>137</v>
      </c>
      <c r="N152" s="20" t="s">
        <v>44</v>
      </c>
      <c r="O152" s="20" t="s">
        <v>34</v>
      </c>
      <c r="P152" s="93" t="s">
        <v>102</v>
      </c>
    </row>
    <row r="153" spans="1:16" ht="38.25">
      <c r="A153" s="20">
        <v>130</v>
      </c>
      <c r="B153" s="1" t="s">
        <v>167</v>
      </c>
      <c r="C153" s="1" t="s">
        <v>174</v>
      </c>
      <c r="D153" s="34" t="s">
        <v>210</v>
      </c>
      <c r="E153" s="21" t="s">
        <v>183</v>
      </c>
      <c r="F153" s="71" t="s">
        <v>168</v>
      </c>
      <c r="G153" s="1" t="s">
        <v>50</v>
      </c>
      <c r="H153" s="20">
        <v>1</v>
      </c>
      <c r="I153" s="1">
        <v>71136000000</v>
      </c>
      <c r="J153" s="63" t="s">
        <v>56</v>
      </c>
      <c r="K153" s="27">
        <v>330000</v>
      </c>
      <c r="L153" s="1" t="s">
        <v>59</v>
      </c>
      <c r="M153" s="26" t="s">
        <v>86</v>
      </c>
      <c r="N153" s="20" t="s">
        <v>44</v>
      </c>
      <c r="O153" s="20" t="s">
        <v>34</v>
      </c>
      <c r="P153" s="94" t="s">
        <v>166</v>
      </c>
    </row>
    <row r="154" spans="1:16" ht="76.5">
      <c r="A154" s="20">
        <v>131</v>
      </c>
      <c r="B154" s="1" t="s">
        <v>211</v>
      </c>
      <c r="C154" s="1" t="s">
        <v>83</v>
      </c>
      <c r="D154" s="34" t="s">
        <v>221</v>
      </c>
      <c r="E154" s="11" t="s">
        <v>222</v>
      </c>
      <c r="F154" s="1">
        <v>879</v>
      </c>
      <c r="G154" s="1" t="s">
        <v>37</v>
      </c>
      <c r="H154" s="1">
        <v>1</v>
      </c>
      <c r="I154" s="1">
        <v>71136000000</v>
      </c>
      <c r="J154" s="63" t="s">
        <v>56</v>
      </c>
      <c r="K154" s="13" t="s">
        <v>223</v>
      </c>
      <c r="L154" s="79" t="s">
        <v>59</v>
      </c>
      <c r="M154" s="26" t="s">
        <v>86</v>
      </c>
      <c r="N154" s="20" t="s">
        <v>44</v>
      </c>
      <c r="O154" s="20" t="s">
        <v>34</v>
      </c>
      <c r="P154" s="92" t="s">
        <v>245</v>
      </c>
    </row>
    <row r="155" spans="1:16" ht="63.75">
      <c r="A155" s="20">
        <v>132</v>
      </c>
      <c r="B155" s="2" t="s">
        <v>91</v>
      </c>
      <c r="C155" s="2" t="s">
        <v>91</v>
      </c>
      <c r="D155" s="50" t="s">
        <v>141</v>
      </c>
      <c r="E155" s="12" t="s">
        <v>151</v>
      </c>
      <c r="F155" s="2">
        <v>879</v>
      </c>
      <c r="G155" s="1" t="s">
        <v>37</v>
      </c>
      <c r="H155" s="2">
        <v>1</v>
      </c>
      <c r="I155" s="1">
        <v>71136000000</v>
      </c>
      <c r="J155" s="63" t="s">
        <v>56</v>
      </c>
      <c r="K155" s="69">
        <v>1000000</v>
      </c>
      <c r="L155" s="1" t="s">
        <v>63</v>
      </c>
      <c r="M155" s="49" t="s">
        <v>86</v>
      </c>
      <c r="N155" s="2" t="s">
        <v>139</v>
      </c>
      <c r="O155" s="51" t="s">
        <v>139</v>
      </c>
      <c r="P155" s="92" t="s">
        <v>184</v>
      </c>
    </row>
    <row r="156" spans="1:16" ht="76.5">
      <c r="A156" s="20">
        <v>133</v>
      </c>
      <c r="B156" s="2" t="s">
        <v>91</v>
      </c>
      <c r="C156" s="2" t="s">
        <v>91</v>
      </c>
      <c r="D156" s="50" t="s">
        <v>138</v>
      </c>
      <c r="E156" s="12" t="s">
        <v>151</v>
      </c>
      <c r="F156" s="2">
        <v>879</v>
      </c>
      <c r="G156" s="1" t="s">
        <v>37</v>
      </c>
      <c r="H156" s="2">
        <v>1</v>
      </c>
      <c r="I156" s="2">
        <v>71136000000</v>
      </c>
      <c r="J156" s="63" t="s">
        <v>56</v>
      </c>
      <c r="K156" s="69">
        <v>1000000</v>
      </c>
      <c r="L156" s="1" t="s">
        <v>63</v>
      </c>
      <c r="M156" s="49" t="s">
        <v>88</v>
      </c>
      <c r="N156" s="2" t="s">
        <v>139</v>
      </c>
      <c r="O156" s="51" t="s">
        <v>139</v>
      </c>
      <c r="P156" s="92" t="s">
        <v>184</v>
      </c>
    </row>
    <row r="157" spans="1:16" ht="51">
      <c r="A157" s="20">
        <v>134</v>
      </c>
      <c r="B157" s="83" t="s">
        <v>91</v>
      </c>
      <c r="C157" s="2" t="s">
        <v>91</v>
      </c>
      <c r="D157" s="50" t="s">
        <v>140</v>
      </c>
      <c r="E157" s="12" t="s">
        <v>151</v>
      </c>
      <c r="F157" s="2">
        <v>879</v>
      </c>
      <c r="G157" s="1" t="s">
        <v>37</v>
      </c>
      <c r="H157" s="2">
        <v>1</v>
      </c>
      <c r="I157" s="2">
        <v>71136000000</v>
      </c>
      <c r="J157" s="63" t="s">
        <v>56</v>
      </c>
      <c r="K157" s="69">
        <v>1000000</v>
      </c>
      <c r="L157" s="1" t="s">
        <v>31</v>
      </c>
      <c r="M157" s="49" t="s">
        <v>86</v>
      </c>
      <c r="N157" s="2" t="s">
        <v>139</v>
      </c>
      <c r="O157" s="51" t="s">
        <v>139</v>
      </c>
      <c r="P157" s="92" t="s">
        <v>184</v>
      </c>
    </row>
    <row r="158" spans="1:16" s="65" customFormat="1" ht="51">
      <c r="A158" s="20">
        <v>135</v>
      </c>
      <c r="B158" s="83" t="s">
        <v>91</v>
      </c>
      <c r="C158" s="2" t="s">
        <v>91</v>
      </c>
      <c r="D158" s="36" t="s">
        <v>142</v>
      </c>
      <c r="E158" s="12" t="s">
        <v>151</v>
      </c>
      <c r="F158" s="2">
        <v>879</v>
      </c>
      <c r="G158" s="1" t="s">
        <v>37</v>
      </c>
      <c r="H158" s="2">
        <v>1</v>
      </c>
      <c r="I158" s="2">
        <v>71136000000</v>
      </c>
      <c r="J158" s="63" t="s">
        <v>56</v>
      </c>
      <c r="K158" s="69">
        <v>1000000</v>
      </c>
      <c r="L158" s="2" t="s">
        <v>58</v>
      </c>
      <c r="M158" s="49" t="s">
        <v>88</v>
      </c>
      <c r="N158" s="2" t="s">
        <v>139</v>
      </c>
      <c r="O158" s="51" t="s">
        <v>139</v>
      </c>
      <c r="P158" s="92" t="s">
        <v>184</v>
      </c>
    </row>
    <row r="159" spans="1:15" ht="12.75">
      <c r="A159" s="174"/>
      <c r="B159" s="175"/>
      <c r="C159" s="175"/>
      <c r="D159" s="176"/>
      <c r="E159" s="179" t="s">
        <v>367</v>
      </c>
      <c r="F159" s="177"/>
      <c r="G159" s="177"/>
      <c r="H159" s="177"/>
      <c r="I159" s="175"/>
      <c r="J159" s="175"/>
      <c r="K159" s="178"/>
      <c r="L159" s="175"/>
      <c r="M159" s="175"/>
      <c r="N159" s="175"/>
      <c r="O159" s="175"/>
    </row>
    <row r="160" spans="1:16" ht="63.75">
      <c r="A160" s="39">
        <v>136</v>
      </c>
      <c r="B160" s="7" t="s">
        <v>79</v>
      </c>
      <c r="C160" s="25" t="s">
        <v>79</v>
      </c>
      <c r="D160" s="102" t="s">
        <v>285</v>
      </c>
      <c r="E160" s="40" t="s">
        <v>615</v>
      </c>
      <c r="F160" s="25">
        <v>796</v>
      </c>
      <c r="G160" s="25" t="s">
        <v>50</v>
      </c>
      <c r="H160" s="25">
        <v>1260</v>
      </c>
      <c r="I160" s="25">
        <v>10215572000</v>
      </c>
      <c r="J160" s="111" t="s">
        <v>286</v>
      </c>
      <c r="K160" s="88">
        <v>3690000</v>
      </c>
      <c r="L160" s="28" t="s">
        <v>63</v>
      </c>
      <c r="M160" s="28" t="s">
        <v>160</v>
      </c>
      <c r="N160" s="108" t="s">
        <v>287</v>
      </c>
      <c r="O160" s="28" t="s">
        <v>36</v>
      </c>
      <c r="P160" s="167" t="s">
        <v>288</v>
      </c>
    </row>
    <row r="161" spans="1:16" ht="62.25" customHeight="1">
      <c r="A161" s="39">
        <v>137</v>
      </c>
      <c r="B161" s="7" t="s">
        <v>79</v>
      </c>
      <c r="C161" s="25" t="s">
        <v>79</v>
      </c>
      <c r="D161" s="102" t="s">
        <v>289</v>
      </c>
      <c r="E161" s="40" t="s">
        <v>614</v>
      </c>
      <c r="F161" s="25">
        <v>796</v>
      </c>
      <c r="G161" s="25" t="s">
        <v>50</v>
      </c>
      <c r="H161" s="28">
        <v>86</v>
      </c>
      <c r="I161" s="25">
        <v>10215572000</v>
      </c>
      <c r="J161" s="111" t="s">
        <v>286</v>
      </c>
      <c r="K161" s="88">
        <v>289228</v>
      </c>
      <c r="L161" s="28" t="s">
        <v>63</v>
      </c>
      <c r="M161" s="28" t="s">
        <v>160</v>
      </c>
      <c r="N161" s="108" t="s">
        <v>287</v>
      </c>
      <c r="O161" s="28" t="s">
        <v>36</v>
      </c>
      <c r="P161" s="167" t="s">
        <v>288</v>
      </c>
    </row>
    <row r="162" spans="1:16" ht="63" customHeight="1">
      <c r="A162" s="39">
        <v>138</v>
      </c>
      <c r="B162" s="7" t="s">
        <v>290</v>
      </c>
      <c r="C162" s="25" t="s">
        <v>290</v>
      </c>
      <c r="D162" s="102" t="s">
        <v>291</v>
      </c>
      <c r="E162" s="45" t="s">
        <v>613</v>
      </c>
      <c r="F162" s="25">
        <v>879</v>
      </c>
      <c r="G162" s="1" t="s">
        <v>618</v>
      </c>
      <c r="H162" s="25">
        <v>17</v>
      </c>
      <c r="I162" s="25">
        <v>10215572000</v>
      </c>
      <c r="J162" s="111" t="s">
        <v>286</v>
      </c>
      <c r="K162" s="88">
        <v>1156089</v>
      </c>
      <c r="L162" s="28" t="s">
        <v>63</v>
      </c>
      <c r="M162" s="28" t="s">
        <v>160</v>
      </c>
      <c r="N162" s="108" t="s">
        <v>287</v>
      </c>
      <c r="O162" s="28" t="s">
        <v>36</v>
      </c>
      <c r="P162" s="167" t="s">
        <v>288</v>
      </c>
    </row>
    <row r="163" spans="1:16" ht="62.25" customHeight="1">
      <c r="A163" s="39">
        <v>139</v>
      </c>
      <c r="B163" s="7" t="s">
        <v>211</v>
      </c>
      <c r="C163" s="103" t="s">
        <v>292</v>
      </c>
      <c r="D163" s="104" t="s">
        <v>293</v>
      </c>
      <c r="E163" s="45" t="s">
        <v>613</v>
      </c>
      <c r="F163" s="7">
        <v>796</v>
      </c>
      <c r="G163" s="25" t="s">
        <v>50</v>
      </c>
      <c r="H163" s="25">
        <v>30</v>
      </c>
      <c r="I163" s="25">
        <v>10215572000</v>
      </c>
      <c r="J163" s="111" t="s">
        <v>286</v>
      </c>
      <c r="K163" s="68">
        <v>243900</v>
      </c>
      <c r="L163" s="28" t="s">
        <v>63</v>
      </c>
      <c r="M163" s="28" t="s">
        <v>160</v>
      </c>
      <c r="N163" s="108" t="s">
        <v>287</v>
      </c>
      <c r="O163" s="28" t="s">
        <v>36</v>
      </c>
      <c r="P163" s="167" t="s">
        <v>288</v>
      </c>
    </row>
    <row r="164" spans="1:16" ht="52.5" customHeight="1">
      <c r="A164" s="39">
        <v>140</v>
      </c>
      <c r="B164" s="20" t="s">
        <v>115</v>
      </c>
      <c r="C164" s="20" t="s">
        <v>115</v>
      </c>
      <c r="D164" s="36" t="s">
        <v>294</v>
      </c>
      <c r="E164" s="45" t="s">
        <v>612</v>
      </c>
      <c r="F164" s="7">
        <v>166</v>
      </c>
      <c r="G164" s="7" t="s">
        <v>107</v>
      </c>
      <c r="H164" s="106">
        <v>25</v>
      </c>
      <c r="I164" s="20">
        <v>10215572000</v>
      </c>
      <c r="J164" s="111" t="s">
        <v>286</v>
      </c>
      <c r="K164" s="110">
        <v>209000</v>
      </c>
      <c r="L164" s="28" t="s">
        <v>63</v>
      </c>
      <c r="M164" s="28" t="s">
        <v>160</v>
      </c>
      <c r="N164" s="108" t="s">
        <v>287</v>
      </c>
      <c r="O164" s="105" t="s">
        <v>36</v>
      </c>
      <c r="P164" s="167" t="s">
        <v>295</v>
      </c>
    </row>
    <row r="165" spans="1:16" ht="48" customHeight="1">
      <c r="A165" s="39">
        <v>141</v>
      </c>
      <c r="B165" s="20" t="s">
        <v>115</v>
      </c>
      <c r="C165" s="20" t="s">
        <v>115</v>
      </c>
      <c r="D165" s="36" t="s">
        <v>296</v>
      </c>
      <c r="E165" s="45" t="s">
        <v>612</v>
      </c>
      <c r="F165" s="7">
        <v>166</v>
      </c>
      <c r="G165" s="7" t="s">
        <v>107</v>
      </c>
      <c r="H165" s="106">
        <v>25</v>
      </c>
      <c r="I165" s="20">
        <v>10215572000</v>
      </c>
      <c r="J165" s="111" t="s">
        <v>286</v>
      </c>
      <c r="K165" s="110">
        <v>207350</v>
      </c>
      <c r="L165" s="28" t="s">
        <v>63</v>
      </c>
      <c r="M165" s="28" t="s">
        <v>160</v>
      </c>
      <c r="N165" s="108" t="s">
        <v>287</v>
      </c>
      <c r="O165" s="105" t="s">
        <v>36</v>
      </c>
      <c r="P165" s="167" t="s">
        <v>295</v>
      </c>
    </row>
    <row r="166" spans="1:16" ht="69" customHeight="1">
      <c r="A166" s="39">
        <v>142</v>
      </c>
      <c r="B166" s="20" t="s">
        <v>248</v>
      </c>
      <c r="C166" s="20" t="s">
        <v>248</v>
      </c>
      <c r="D166" s="74" t="s">
        <v>297</v>
      </c>
      <c r="E166" s="45" t="s">
        <v>610</v>
      </c>
      <c r="F166" s="7">
        <v>879</v>
      </c>
      <c r="G166" s="7" t="s">
        <v>618</v>
      </c>
      <c r="H166" s="106">
        <v>1</v>
      </c>
      <c r="I166" s="20">
        <v>10215572000</v>
      </c>
      <c r="J166" s="111" t="s">
        <v>286</v>
      </c>
      <c r="K166" s="110">
        <v>267500</v>
      </c>
      <c r="L166" s="7" t="s">
        <v>63</v>
      </c>
      <c r="M166" s="28" t="s">
        <v>160</v>
      </c>
      <c r="N166" s="108" t="s">
        <v>287</v>
      </c>
      <c r="O166" s="105" t="s">
        <v>36</v>
      </c>
      <c r="P166" s="167" t="s">
        <v>295</v>
      </c>
    </row>
    <row r="167" spans="1:16" ht="55.5" customHeight="1">
      <c r="A167" s="39">
        <v>143</v>
      </c>
      <c r="B167" s="20" t="s">
        <v>248</v>
      </c>
      <c r="C167" s="20" t="s">
        <v>248</v>
      </c>
      <c r="D167" s="74" t="s">
        <v>299</v>
      </c>
      <c r="E167" s="45" t="s">
        <v>610</v>
      </c>
      <c r="F167" s="7">
        <v>879</v>
      </c>
      <c r="G167" s="7" t="s">
        <v>618</v>
      </c>
      <c r="H167" s="106">
        <v>1</v>
      </c>
      <c r="I167" s="20">
        <v>10215572000</v>
      </c>
      <c r="J167" s="111" t="s">
        <v>286</v>
      </c>
      <c r="K167" s="110">
        <v>248333</v>
      </c>
      <c r="L167" s="7" t="s">
        <v>63</v>
      </c>
      <c r="M167" s="28" t="s">
        <v>160</v>
      </c>
      <c r="N167" s="108" t="s">
        <v>287</v>
      </c>
      <c r="O167" s="105" t="s">
        <v>36</v>
      </c>
      <c r="P167" s="167" t="s">
        <v>295</v>
      </c>
    </row>
    <row r="168" spans="1:16" ht="56.25" customHeight="1">
      <c r="A168" s="39">
        <v>144</v>
      </c>
      <c r="B168" s="20" t="s">
        <v>248</v>
      </c>
      <c r="C168" s="20" t="s">
        <v>248</v>
      </c>
      <c r="D168" s="40" t="s">
        <v>300</v>
      </c>
      <c r="E168" s="45" t="s">
        <v>610</v>
      </c>
      <c r="F168" s="7">
        <v>879</v>
      </c>
      <c r="G168" s="7" t="s">
        <v>618</v>
      </c>
      <c r="H168" s="106">
        <v>1</v>
      </c>
      <c r="I168" s="20">
        <v>10215572000</v>
      </c>
      <c r="J168" s="111" t="s">
        <v>286</v>
      </c>
      <c r="K168" s="110">
        <v>145000</v>
      </c>
      <c r="L168" s="7" t="s">
        <v>63</v>
      </c>
      <c r="M168" s="7" t="s">
        <v>52</v>
      </c>
      <c r="N168" s="108" t="s">
        <v>287</v>
      </c>
      <c r="O168" s="105" t="s">
        <v>36</v>
      </c>
      <c r="P168" s="167" t="s">
        <v>295</v>
      </c>
    </row>
    <row r="169" spans="1:16" ht="54.75" customHeight="1">
      <c r="A169" s="39">
        <v>145</v>
      </c>
      <c r="B169" s="1" t="s">
        <v>68</v>
      </c>
      <c r="C169" s="1" t="s">
        <v>301</v>
      </c>
      <c r="D169" s="50" t="s">
        <v>302</v>
      </c>
      <c r="E169" s="4" t="s">
        <v>611</v>
      </c>
      <c r="F169" s="1">
        <v>796</v>
      </c>
      <c r="G169" s="1" t="s">
        <v>50</v>
      </c>
      <c r="H169" s="1">
        <v>1</v>
      </c>
      <c r="I169" s="20">
        <v>10215572000</v>
      </c>
      <c r="J169" s="112" t="s">
        <v>303</v>
      </c>
      <c r="K169" s="69">
        <v>160000</v>
      </c>
      <c r="L169" s="1" t="s">
        <v>31</v>
      </c>
      <c r="M169" s="109" t="s">
        <v>57</v>
      </c>
      <c r="N169" s="108" t="s">
        <v>287</v>
      </c>
      <c r="O169" s="7" t="s">
        <v>36</v>
      </c>
      <c r="P169" s="167" t="s">
        <v>304</v>
      </c>
    </row>
    <row r="170" spans="1:16" ht="63.75">
      <c r="A170" s="39">
        <v>146</v>
      </c>
      <c r="B170" s="71" t="s">
        <v>46</v>
      </c>
      <c r="C170" s="71" t="s">
        <v>305</v>
      </c>
      <c r="D170" s="34" t="s">
        <v>306</v>
      </c>
      <c r="E170" s="34" t="s">
        <v>307</v>
      </c>
      <c r="F170" s="1">
        <v>796</v>
      </c>
      <c r="G170" s="1" t="s">
        <v>50</v>
      </c>
      <c r="H170" s="107">
        <v>15</v>
      </c>
      <c r="I170" s="20">
        <v>10215572000</v>
      </c>
      <c r="J170" s="112" t="s">
        <v>303</v>
      </c>
      <c r="K170" s="13">
        <v>375000</v>
      </c>
      <c r="L170" s="28" t="s">
        <v>31</v>
      </c>
      <c r="M170" s="1" t="s">
        <v>308</v>
      </c>
      <c r="N170" s="24" t="s">
        <v>60</v>
      </c>
      <c r="O170" s="20" t="s">
        <v>36</v>
      </c>
      <c r="P170" s="167" t="s">
        <v>309</v>
      </c>
    </row>
    <row r="171" spans="1:16" ht="61.5" customHeight="1">
      <c r="A171" s="39">
        <v>147</v>
      </c>
      <c r="B171" s="115" t="s">
        <v>68</v>
      </c>
      <c r="C171" s="115" t="s">
        <v>301</v>
      </c>
      <c r="D171" s="116" t="s">
        <v>310</v>
      </c>
      <c r="E171" s="41" t="s">
        <v>611</v>
      </c>
      <c r="F171" s="115">
        <v>796</v>
      </c>
      <c r="G171" s="17" t="s">
        <v>50</v>
      </c>
      <c r="H171" s="17">
        <v>1</v>
      </c>
      <c r="I171" s="37">
        <v>10215572000</v>
      </c>
      <c r="J171" s="117" t="s">
        <v>303</v>
      </c>
      <c r="K171" s="118">
        <v>180000</v>
      </c>
      <c r="L171" s="17" t="s">
        <v>31</v>
      </c>
      <c r="M171" s="119" t="s">
        <v>57</v>
      </c>
      <c r="N171" s="120" t="s">
        <v>287</v>
      </c>
      <c r="O171" s="7" t="s">
        <v>36</v>
      </c>
      <c r="P171" s="167" t="s">
        <v>304</v>
      </c>
    </row>
    <row r="172" spans="1:22" s="76" customFormat="1" ht="54" customHeight="1">
      <c r="A172" s="39">
        <v>148</v>
      </c>
      <c r="B172" s="7" t="s">
        <v>236</v>
      </c>
      <c r="C172" s="7" t="s">
        <v>311</v>
      </c>
      <c r="D172" s="31" t="s">
        <v>626</v>
      </c>
      <c r="E172" s="31" t="s">
        <v>312</v>
      </c>
      <c r="F172" s="7">
        <v>796</v>
      </c>
      <c r="G172" s="7" t="s">
        <v>50</v>
      </c>
      <c r="H172" s="113">
        <v>1</v>
      </c>
      <c r="I172" s="28">
        <v>10215572000</v>
      </c>
      <c r="J172" s="117" t="s">
        <v>303</v>
      </c>
      <c r="K172" s="89">
        <v>138424</v>
      </c>
      <c r="L172" s="28" t="s">
        <v>63</v>
      </c>
      <c r="M172" s="156" t="s">
        <v>160</v>
      </c>
      <c r="N172" s="28" t="s">
        <v>44</v>
      </c>
      <c r="O172" s="105" t="s">
        <v>34</v>
      </c>
      <c r="P172" s="167" t="s">
        <v>313</v>
      </c>
      <c r="Q172" s="58"/>
      <c r="R172" s="15"/>
      <c r="S172" s="15"/>
      <c r="T172" s="15"/>
      <c r="U172" s="15"/>
      <c r="V172" s="92"/>
    </row>
    <row r="173" spans="1:22" s="76" customFormat="1" ht="86.25" customHeight="1">
      <c r="A173" s="39">
        <v>149</v>
      </c>
      <c r="B173" s="1" t="s">
        <v>314</v>
      </c>
      <c r="C173" s="1" t="s">
        <v>315</v>
      </c>
      <c r="D173" s="34" t="s">
        <v>316</v>
      </c>
      <c r="E173" s="34" t="s">
        <v>317</v>
      </c>
      <c r="F173" s="1">
        <v>879</v>
      </c>
      <c r="G173" s="7" t="s">
        <v>618</v>
      </c>
      <c r="H173" s="101">
        <v>30</v>
      </c>
      <c r="I173" s="20">
        <v>10215572000</v>
      </c>
      <c r="J173" s="117" t="s">
        <v>303</v>
      </c>
      <c r="K173" s="13">
        <v>325000</v>
      </c>
      <c r="L173" s="28" t="s">
        <v>63</v>
      </c>
      <c r="M173" s="109" t="s">
        <v>51</v>
      </c>
      <c r="N173" s="20" t="s">
        <v>44</v>
      </c>
      <c r="O173" s="20" t="s">
        <v>34</v>
      </c>
      <c r="P173" s="167" t="s">
        <v>309</v>
      </c>
      <c r="Q173" s="58"/>
      <c r="R173" s="15"/>
      <c r="S173" s="15"/>
      <c r="T173" s="15"/>
      <c r="U173" s="15"/>
      <c r="V173" s="92"/>
    </row>
    <row r="174" spans="1:22" s="76" customFormat="1" ht="38.25">
      <c r="A174" s="39">
        <v>150</v>
      </c>
      <c r="B174" s="7" t="s">
        <v>318</v>
      </c>
      <c r="C174" s="7" t="s">
        <v>318</v>
      </c>
      <c r="D174" s="31" t="s">
        <v>319</v>
      </c>
      <c r="E174" s="31" t="s">
        <v>312</v>
      </c>
      <c r="F174" s="7">
        <v>168</v>
      </c>
      <c r="G174" s="7" t="s">
        <v>128</v>
      </c>
      <c r="H174" s="123" t="s">
        <v>114</v>
      </c>
      <c r="I174" s="28">
        <v>10215572000</v>
      </c>
      <c r="J174" s="117" t="s">
        <v>303</v>
      </c>
      <c r="K174" s="89">
        <v>579064224</v>
      </c>
      <c r="L174" s="28" t="s">
        <v>63</v>
      </c>
      <c r="M174" s="7" t="s">
        <v>86</v>
      </c>
      <c r="N174" s="28" t="s">
        <v>44</v>
      </c>
      <c r="O174" s="28" t="s">
        <v>34</v>
      </c>
      <c r="P174" s="167" t="s">
        <v>313</v>
      </c>
      <c r="Q174" s="58"/>
      <c r="R174" s="15"/>
      <c r="S174" s="15"/>
      <c r="T174" s="15"/>
      <c r="U174" s="15"/>
      <c r="V174" s="92"/>
    </row>
    <row r="175" spans="1:22" ht="38.25">
      <c r="A175" s="39">
        <v>151</v>
      </c>
      <c r="B175" s="141" t="s">
        <v>248</v>
      </c>
      <c r="C175" s="141" t="s">
        <v>248</v>
      </c>
      <c r="D175" s="142" t="s">
        <v>320</v>
      </c>
      <c r="E175" s="142" t="s">
        <v>321</v>
      </c>
      <c r="F175" s="152">
        <v>879</v>
      </c>
      <c r="G175" s="152" t="s">
        <v>618</v>
      </c>
      <c r="H175" s="122">
        <v>195</v>
      </c>
      <c r="I175" s="141">
        <v>10215572000</v>
      </c>
      <c r="J175" s="117" t="s">
        <v>303</v>
      </c>
      <c r="K175" s="169">
        <v>4491904.95</v>
      </c>
      <c r="L175" s="141" t="s">
        <v>63</v>
      </c>
      <c r="M175" s="141" t="s">
        <v>86</v>
      </c>
      <c r="N175" s="141" t="s">
        <v>44</v>
      </c>
      <c r="O175" s="105" t="s">
        <v>34</v>
      </c>
      <c r="P175" s="167" t="s">
        <v>313</v>
      </c>
      <c r="Q175" s="59"/>
      <c r="R175" s="53"/>
      <c r="S175" s="53"/>
      <c r="T175" s="53"/>
      <c r="U175" s="53"/>
      <c r="V175" s="92"/>
    </row>
    <row r="176" spans="1:22" ht="38.25">
      <c r="A176" s="39">
        <v>152</v>
      </c>
      <c r="B176" s="28" t="s">
        <v>248</v>
      </c>
      <c r="C176" s="28" t="s">
        <v>248</v>
      </c>
      <c r="D176" s="40" t="s">
        <v>322</v>
      </c>
      <c r="E176" s="45" t="s">
        <v>323</v>
      </c>
      <c r="F176" s="7">
        <v>796</v>
      </c>
      <c r="G176" s="7" t="s">
        <v>50</v>
      </c>
      <c r="H176" s="97">
        <v>30</v>
      </c>
      <c r="I176" s="28">
        <v>10215572000</v>
      </c>
      <c r="J176" s="117" t="s">
        <v>303</v>
      </c>
      <c r="K176" s="110">
        <v>207917</v>
      </c>
      <c r="L176" s="7" t="s">
        <v>31</v>
      </c>
      <c r="M176" s="157" t="s">
        <v>324</v>
      </c>
      <c r="N176" s="28" t="s">
        <v>87</v>
      </c>
      <c r="O176" s="28" t="s">
        <v>34</v>
      </c>
      <c r="P176" s="167" t="s">
        <v>295</v>
      </c>
      <c r="Q176" s="59"/>
      <c r="R176" s="53"/>
      <c r="S176" s="53"/>
      <c r="T176" s="53"/>
      <c r="U176" s="53"/>
      <c r="V176" s="92"/>
    </row>
    <row r="177" spans="1:22" ht="60.75" customHeight="1">
      <c r="A177" s="39">
        <v>153</v>
      </c>
      <c r="B177" s="7" t="s">
        <v>103</v>
      </c>
      <c r="C177" s="7" t="s">
        <v>103</v>
      </c>
      <c r="D177" s="31" t="s">
        <v>325</v>
      </c>
      <c r="E177" s="31" t="s">
        <v>312</v>
      </c>
      <c r="F177" s="7">
        <v>166</v>
      </c>
      <c r="G177" s="7" t="s">
        <v>326</v>
      </c>
      <c r="H177" s="113">
        <v>31</v>
      </c>
      <c r="I177" s="28">
        <v>10215572000</v>
      </c>
      <c r="J177" s="117" t="s">
        <v>303</v>
      </c>
      <c r="K177" s="89">
        <v>3153568</v>
      </c>
      <c r="L177" s="1" t="s">
        <v>31</v>
      </c>
      <c r="M177" s="156" t="s">
        <v>52</v>
      </c>
      <c r="N177" s="28" t="s">
        <v>44</v>
      </c>
      <c r="O177" s="105" t="s">
        <v>34</v>
      </c>
      <c r="P177" s="167" t="s">
        <v>313</v>
      </c>
      <c r="Q177" s="59"/>
      <c r="R177" s="53"/>
      <c r="S177" s="53"/>
      <c r="T177" s="53"/>
      <c r="U177" s="53"/>
      <c r="V177" s="92"/>
    </row>
    <row r="178" spans="1:22" ht="61.5" customHeight="1">
      <c r="A178" s="39">
        <v>154</v>
      </c>
      <c r="B178" s="7" t="s">
        <v>103</v>
      </c>
      <c r="C178" s="7" t="s">
        <v>103</v>
      </c>
      <c r="D178" s="31" t="s">
        <v>327</v>
      </c>
      <c r="E178" s="31" t="s">
        <v>312</v>
      </c>
      <c r="F178" s="7">
        <v>112</v>
      </c>
      <c r="G178" s="7" t="s">
        <v>326</v>
      </c>
      <c r="H178" s="113">
        <v>5</v>
      </c>
      <c r="I178" s="28">
        <v>10215572000</v>
      </c>
      <c r="J178" s="117" t="s">
        <v>303</v>
      </c>
      <c r="K178" s="89">
        <v>564670</v>
      </c>
      <c r="L178" s="1" t="s">
        <v>31</v>
      </c>
      <c r="M178" s="156" t="s">
        <v>52</v>
      </c>
      <c r="N178" s="28" t="s">
        <v>44</v>
      </c>
      <c r="O178" s="105" t="s">
        <v>34</v>
      </c>
      <c r="P178" s="167" t="s">
        <v>313</v>
      </c>
      <c r="Q178" s="59"/>
      <c r="R178" s="53"/>
      <c r="S178" s="53"/>
      <c r="T178" s="53"/>
      <c r="U178" s="53"/>
      <c r="V178" s="92"/>
    </row>
    <row r="179" spans="1:22" ht="50.25" customHeight="1">
      <c r="A179" s="39">
        <v>155</v>
      </c>
      <c r="B179" s="7" t="s">
        <v>91</v>
      </c>
      <c r="C179" s="25" t="s">
        <v>91</v>
      </c>
      <c r="D179" s="102" t="s">
        <v>328</v>
      </c>
      <c r="E179" s="40" t="s">
        <v>329</v>
      </c>
      <c r="F179" s="25">
        <v>879</v>
      </c>
      <c r="G179" s="7" t="s">
        <v>37</v>
      </c>
      <c r="H179" s="98">
        <v>1</v>
      </c>
      <c r="I179" s="25">
        <v>10215572000</v>
      </c>
      <c r="J179" s="117" t="s">
        <v>303</v>
      </c>
      <c r="K179" s="88">
        <v>330000</v>
      </c>
      <c r="L179" s="28" t="s">
        <v>31</v>
      </c>
      <c r="M179" s="25" t="s">
        <v>118</v>
      </c>
      <c r="N179" s="28" t="s">
        <v>44</v>
      </c>
      <c r="O179" s="28" t="s">
        <v>34</v>
      </c>
      <c r="P179" s="167" t="s">
        <v>288</v>
      </c>
      <c r="Q179" s="59"/>
      <c r="R179" s="53"/>
      <c r="S179" s="53"/>
      <c r="T179" s="53"/>
      <c r="U179" s="53"/>
      <c r="V179" s="92"/>
    </row>
    <row r="180" spans="1:22" ht="57" customHeight="1">
      <c r="A180" s="39">
        <v>156</v>
      </c>
      <c r="B180" s="7" t="s">
        <v>79</v>
      </c>
      <c r="C180" s="7" t="s">
        <v>79</v>
      </c>
      <c r="D180" s="31" t="s">
        <v>289</v>
      </c>
      <c r="E180" s="31" t="s">
        <v>330</v>
      </c>
      <c r="F180" s="7">
        <v>796</v>
      </c>
      <c r="G180" s="7" t="s">
        <v>50</v>
      </c>
      <c r="H180" s="113">
        <v>42</v>
      </c>
      <c r="I180" s="28">
        <v>10215572000</v>
      </c>
      <c r="J180" s="117" t="s">
        <v>303</v>
      </c>
      <c r="K180" s="89">
        <v>432439</v>
      </c>
      <c r="L180" s="1" t="s">
        <v>31</v>
      </c>
      <c r="M180" s="156" t="s">
        <v>57</v>
      </c>
      <c r="N180" s="28" t="s">
        <v>44</v>
      </c>
      <c r="O180" s="105" t="s">
        <v>34</v>
      </c>
      <c r="P180" s="167" t="s">
        <v>313</v>
      </c>
      <c r="Q180" s="59"/>
      <c r="R180" s="53"/>
      <c r="S180" s="53"/>
      <c r="T180" s="53"/>
      <c r="U180" s="53"/>
      <c r="V180" s="92"/>
    </row>
    <row r="181" spans="1:22" ht="78" customHeight="1">
      <c r="A181" s="39">
        <v>157</v>
      </c>
      <c r="B181" s="7" t="s">
        <v>46</v>
      </c>
      <c r="C181" s="7" t="s">
        <v>47</v>
      </c>
      <c r="D181" s="31" t="s">
        <v>627</v>
      </c>
      <c r="E181" s="31" t="s">
        <v>331</v>
      </c>
      <c r="F181" s="7">
        <v>796</v>
      </c>
      <c r="G181" s="7" t="s">
        <v>50</v>
      </c>
      <c r="H181" s="113">
        <v>1</v>
      </c>
      <c r="I181" s="28">
        <v>10215572000</v>
      </c>
      <c r="J181" s="117" t="s">
        <v>303</v>
      </c>
      <c r="K181" s="89">
        <v>106558</v>
      </c>
      <c r="L181" s="1" t="s">
        <v>31</v>
      </c>
      <c r="M181" s="156" t="s">
        <v>118</v>
      </c>
      <c r="N181" s="28" t="s">
        <v>44</v>
      </c>
      <c r="O181" s="105" t="s">
        <v>34</v>
      </c>
      <c r="P181" s="167" t="s">
        <v>313</v>
      </c>
      <c r="Q181" s="59"/>
      <c r="R181" s="53"/>
      <c r="S181" s="53"/>
      <c r="T181" s="53"/>
      <c r="U181" s="53"/>
      <c r="V181" s="92"/>
    </row>
    <row r="182" spans="1:22" ht="38.25">
      <c r="A182" s="39">
        <v>158</v>
      </c>
      <c r="B182" s="1" t="s">
        <v>79</v>
      </c>
      <c r="C182" s="1" t="s">
        <v>79</v>
      </c>
      <c r="D182" s="34" t="s">
        <v>628</v>
      </c>
      <c r="E182" s="34" t="s">
        <v>332</v>
      </c>
      <c r="F182" s="1">
        <v>796</v>
      </c>
      <c r="G182" s="1" t="s">
        <v>50</v>
      </c>
      <c r="H182" s="99">
        <v>1</v>
      </c>
      <c r="I182" s="20">
        <v>10215572000</v>
      </c>
      <c r="J182" s="117" t="s">
        <v>303</v>
      </c>
      <c r="K182" s="170">
        <v>116667</v>
      </c>
      <c r="L182" s="1" t="s">
        <v>31</v>
      </c>
      <c r="M182" s="1" t="s">
        <v>52</v>
      </c>
      <c r="N182" s="20" t="s">
        <v>87</v>
      </c>
      <c r="O182" s="20" t="s">
        <v>34</v>
      </c>
      <c r="P182" s="93" t="s">
        <v>277</v>
      </c>
      <c r="Q182" s="59"/>
      <c r="R182" s="53"/>
      <c r="S182" s="53"/>
      <c r="T182" s="53"/>
      <c r="U182" s="53"/>
      <c r="V182" s="92"/>
    </row>
    <row r="183" spans="1:22" ht="38.25">
      <c r="A183" s="39">
        <v>159</v>
      </c>
      <c r="B183" s="1" t="s">
        <v>79</v>
      </c>
      <c r="C183" s="1" t="s">
        <v>79</v>
      </c>
      <c r="D183" s="34" t="s">
        <v>629</v>
      </c>
      <c r="E183" s="34" t="s">
        <v>332</v>
      </c>
      <c r="F183" s="1">
        <v>796</v>
      </c>
      <c r="G183" s="1" t="s">
        <v>50</v>
      </c>
      <c r="H183" s="99">
        <v>1</v>
      </c>
      <c r="I183" s="20">
        <v>10215572000</v>
      </c>
      <c r="J183" s="117" t="s">
        <v>303</v>
      </c>
      <c r="K183" s="170">
        <v>133333</v>
      </c>
      <c r="L183" s="1" t="s">
        <v>31</v>
      </c>
      <c r="M183" s="1" t="s">
        <v>57</v>
      </c>
      <c r="N183" s="20" t="s">
        <v>87</v>
      </c>
      <c r="O183" s="20" t="s">
        <v>34</v>
      </c>
      <c r="P183" s="167" t="s">
        <v>295</v>
      </c>
      <c r="Q183" s="59"/>
      <c r="R183" s="53"/>
      <c r="S183" s="53"/>
      <c r="T183" s="53"/>
      <c r="U183" s="53"/>
      <c r="V183" s="92"/>
    </row>
    <row r="184" spans="1:22" ht="38.25">
      <c r="A184" s="39">
        <v>160</v>
      </c>
      <c r="B184" s="1" t="s">
        <v>97</v>
      </c>
      <c r="C184" s="1" t="s">
        <v>98</v>
      </c>
      <c r="D184" s="144" t="s">
        <v>333</v>
      </c>
      <c r="E184" s="34" t="s">
        <v>332</v>
      </c>
      <c r="F184" s="1">
        <v>796</v>
      </c>
      <c r="G184" s="1" t="s">
        <v>50</v>
      </c>
      <c r="H184" s="99">
        <v>1</v>
      </c>
      <c r="I184" s="20">
        <v>10215572000</v>
      </c>
      <c r="J184" s="117" t="s">
        <v>303</v>
      </c>
      <c r="K184" s="171">
        <v>154167</v>
      </c>
      <c r="L184" s="1" t="s">
        <v>31</v>
      </c>
      <c r="M184" s="1" t="s">
        <v>57</v>
      </c>
      <c r="N184" s="20" t="s">
        <v>87</v>
      </c>
      <c r="O184" s="20" t="s">
        <v>34</v>
      </c>
      <c r="P184" s="167" t="s">
        <v>304</v>
      </c>
      <c r="Q184" s="59"/>
      <c r="R184" s="53"/>
      <c r="S184" s="53"/>
      <c r="T184" s="53"/>
      <c r="U184" s="53"/>
      <c r="V184" s="92"/>
    </row>
    <row r="185" spans="1:22" ht="66" customHeight="1">
      <c r="A185" s="39">
        <v>161</v>
      </c>
      <c r="B185" s="1" t="s">
        <v>46</v>
      </c>
      <c r="C185" s="1" t="s">
        <v>47</v>
      </c>
      <c r="D185" s="144" t="s">
        <v>334</v>
      </c>
      <c r="E185" s="34" t="s">
        <v>335</v>
      </c>
      <c r="F185" s="1">
        <v>796</v>
      </c>
      <c r="G185" s="1" t="s">
        <v>50</v>
      </c>
      <c r="H185" s="99">
        <v>1</v>
      </c>
      <c r="I185" s="20">
        <v>10215572000</v>
      </c>
      <c r="J185" s="117" t="s">
        <v>303</v>
      </c>
      <c r="K185" s="171">
        <v>1925000</v>
      </c>
      <c r="L185" s="1" t="s">
        <v>31</v>
      </c>
      <c r="M185" s="1" t="s">
        <v>57</v>
      </c>
      <c r="N185" s="20" t="s">
        <v>87</v>
      </c>
      <c r="O185" s="20" t="s">
        <v>34</v>
      </c>
      <c r="P185" s="168" t="s">
        <v>53</v>
      </c>
      <c r="Q185" s="59"/>
      <c r="R185" s="53"/>
      <c r="S185" s="53"/>
      <c r="T185" s="53"/>
      <c r="U185" s="53"/>
      <c r="V185" s="92"/>
    </row>
    <row r="186" spans="1:22" ht="52.5" customHeight="1">
      <c r="A186" s="39">
        <v>162</v>
      </c>
      <c r="B186" s="1" t="s">
        <v>103</v>
      </c>
      <c r="C186" s="1" t="s">
        <v>103</v>
      </c>
      <c r="D186" s="34" t="s">
        <v>336</v>
      </c>
      <c r="E186" s="34" t="s">
        <v>337</v>
      </c>
      <c r="F186" s="1">
        <v>168</v>
      </c>
      <c r="G186" s="1" t="s">
        <v>128</v>
      </c>
      <c r="H186" s="100">
        <v>10.4</v>
      </c>
      <c r="I186" s="20">
        <v>10215572000</v>
      </c>
      <c r="J186" s="117" t="s">
        <v>303</v>
      </c>
      <c r="K186" s="13">
        <v>678348.32</v>
      </c>
      <c r="L186" s="1" t="s">
        <v>31</v>
      </c>
      <c r="M186" s="1" t="s">
        <v>118</v>
      </c>
      <c r="N186" s="1" t="s">
        <v>44</v>
      </c>
      <c r="O186" s="1" t="s">
        <v>34</v>
      </c>
      <c r="P186" s="167" t="s">
        <v>304</v>
      </c>
      <c r="Q186" s="59"/>
      <c r="R186" s="53"/>
      <c r="S186" s="53"/>
      <c r="T186" s="53"/>
      <c r="U186" s="53"/>
      <c r="V186" s="92"/>
    </row>
    <row r="187" spans="1:22" ht="51.75" customHeight="1">
      <c r="A187" s="39">
        <v>163</v>
      </c>
      <c r="B187" s="1" t="s">
        <v>103</v>
      </c>
      <c r="C187" s="1" t="s">
        <v>338</v>
      </c>
      <c r="D187" s="34" t="s">
        <v>339</v>
      </c>
      <c r="E187" s="34" t="s">
        <v>340</v>
      </c>
      <c r="F187" s="1">
        <v>166</v>
      </c>
      <c r="G187" s="1" t="s">
        <v>107</v>
      </c>
      <c r="H187" s="100">
        <v>3696</v>
      </c>
      <c r="I187" s="20">
        <v>10215572000</v>
      </c>
      <c r="J187" s="117" t="s">
        <v>303</v>
      </c>
      <c r="K187" s="13">
        <v>621918</v>
      </c>
      <c r="L187" s="1" t="s">
        <v>31</v>
      </c>
      <c r="M187" s="1" t="s">
        <v>57</v>
      </c>
      <c r="N187" s="1" t="s">
        <v>44</v>
      </c>
      <c r="O187" s="1" t="s">
        <v>34</v>
      </c>
      <c r="P187" s="167" t="s">
        <v>304</v>
      </c>
      <c r="Q187" s="59"/>
      <c r="R187" s="53"/>
      <c r="S187" s="53"/>
      <c r="T187" s="53"/>
      <c r="U187" s="53"/>
      <c r="V187" s="92"/>
    </row>
    <row r="188" spans="1:22" ht="63.75" customHeight="1">
      <c r="A188" s="39">
        <v>164</v>
      </c>
      <c r="B188" s="73" t="s">
        <v>46</v>
      </c>
      <c r="C188" s="73" t="s">
        <v>305</v>
      </c>
      <c r="D188" s="31" t="s">
        <v>341</v>
      </c>
      <c r="E188" s="31" t="s">
        <v>342</v>
      </c>
      <c r="F188" s="7">
        <v>796</v>
      </c>
      <c r="G188" s="7" t="s">
        <v>50</v>
      </c>
      <c r="H188" s="113">
        <v>1</v>
      </c>
      <c r="I188" s="28">
        <v>10215572000</v>
      </c>
      <c r="J188" s="117" t="s">
        <v>303</v>
      </c>
      <c r="K188" s="89">
        <v>147500</v>
      </c>
      <c r="L188" s="28" t="s">
        <v>31</v>
      </c>
      <c r="M188" s="7" t="s">
        <v>32</v>
      </c>
      <c r="N188" s="28" t="s">
        <v>44</v>
      </c>
      <c r="O188" s="28" t="s">
        <v>34</v>
      </c>
      <c r="P188" s="167" t="s">
        <v>309</v>
      </c>
      <c r="Q188" s="59"/>
      <c r="R188" s="53"/>
      <c r="S188" s="53"/>
      <c r="T188" s="53"/>
      <c r="U188" s="53"/>
      <c r="V188" s="92"/>
    </row>
    <row r="189" spans="1:22" ht="102" customHeight="1">
      <c r="A189" s="39">
        <v>165</v>
      </c>
      <c r="B189" s="1" t="s">
        <v>91</v>
      </c>
      <c r="C189" s="1" t="s">
        <v>91</v>
      </c>
      <c r="D189" s="34" t="s">
        <v>343</v>
      </c>
      <c r="E189" s="34" t="s">
        <v>344</v>
      </c>
      <c r="F189" s="1">
        <v>879</v>
      </c>
      <c r="G189" s="1" t="s">
        <v>37</v>
      </c>
      <c r="H189" s="101">
        <v>1</v>
      </c>
      <c r="I189" s="20">
        <v>10215572000</v>
      </c>
      <c r="J189" s="117" t="s">
        <v>303</v>
      </c>
      <c r="K189" s="13">
        <v>3468518</v>
      </c>
      <c r="L189" s="1" t="s">
        <v>31</v>
      </c>
      <c r="M189" s="109" t="s">
        <v>118</v>
      </c>
      <c r="N189" s="20" t="s">
        <v>44</v>
      </c>
      <c r="O189" s="20" t="s">
        <v>34</v>
      </c>
      <c r="P189" s="167" t="s">
        <v>309</v>
      </c>
      <c r="Q189" s="59"/>
      <c r="R189" s="53"/>
      <c r="S189" s="53"/>
      <c r="T189" s="53"/>
      <c r="U189" s="53"/>
      <c r="V189" s="92"/>
    </row>
    <row r="190" spans="1:22" ht="68.25" customHeight="1">
      <c r="A190" s="39">
        <v>166</v>
      </c>
      <c r="B190" s="1" t="s">
        <v>314</v>
      </c>
      <c r="C190" s="1" t="s">
        <v>315</v>
      </c>
      <c r="D190" s="34" t="s">
        <v>630</v>
      </c>
      <c r="E190" s="34" t="s">
        <v>345</v>
      </c>
      <c r="F190" s="1">
        <v>879</v>
      </c>
      <c r="G190" s="1" t="s">
        <v>37</v>
      </c>
      <c r="H190" s="101">
        <v>1</v>
      </c>
      <c r="I190" s="20">
        <v>10215572000</v>
      </c>
      <c r="J190" s="117" t="s">
        <v>303</v>
      </c>
      <c r="K190" s="13">
        <v>450000</v>
      </c>
      <c r="L190" s="1" t="s">
        <v>31</v>
      </c>
      <c r="M190" s="109" t="s">
        <v>308</v>
      </c>
      <c r="N190" s="20" t="s">
        <v>44</v>
      </c>
      <c r="O190" s="20" t="s">
        <v>34</v>
      </c>
      <c r="P190" s="167" t="s">
        <v>309</v>
      </c>
      <c r="Q190" s="59"/>
      <c r="R190" s="53"/>
      <c r="S190" s="53"/>
      <c r="T190" s="53"/>
      <c r="U190" s="53"/>
      <c r="V190" s="92"/>
    </row>
    <row r="191" spans="1:22" ht="78" customHeight="1">
      <c r="A191" s="39">
        <v>167</v>
      </c>
      <c r="B191" s="1" t="s">
        <v>314</v>
      </c>
      <c r="C191" s="1" t="s">
        <v>315</v>
      </c>
      <c r="D191" s="34" t="s">
        <v>346</v>
      </c>
      <c r="E191" s="34" t="s">
        <v>347</v>
      </c>
      <c r="F191" s="1">
        <v>879</v>
      </c>
      <c r="G191" s="1" t="s">
        <v>37</v>
      </c>
      <c r="H191" s="101">
        <v>1</v>
      </c>
      <c r="I191" s="20">
        <v>10215572000</v>
      </c>
      <c r="J191" s="117" t="s">
        <v>303</v>
      </c>
      <c r="K191" s="13">
        <v>250000</v>
      </c>
      <c r="L191" s="1" t="s">
        <v>58</v>
      </c>
      <c r="M191" s="1" t="s">
        <v>137</v>
      </c>
      <c r="N191" s="20" t="s">
        <v>44</v>
      </c>
      <c r="O191" s="20" t="s">
        <v>34</v>
      </c>
      <c r="P191" s="167" t="s">
        <v>309</v>
      </c>
      <c r="Q191" s="59"/>
      <c r="R191" s="53"/>
      <c r="S191" s="53"/>
      <c r="T191" s="53"/>
      <c r="U191" s="53"/>
      <c r="V191" s="92"/>
    </row>
    <row r="192" spans="1:22" ht="48" customHeight="1">
      <c r="A192" s="39">
        <v>168</v>
      </c>
      <c r="B192" s="1" t="s">
        <v>314</v>
      </c>
      <c r="C192" s="1" t="s">
        <v>315</v>
      </c>
      <c r="D192" s="31" t="s">
        <v>348</v>
      </c>
      <c r="E192" s="31" t="s">
        <v>631</v>
      </c>
      <c r="F192" s="7">
        <v>796</v>
      </c>
      <c r="G192" s="7" t="s">
        <v>50</v>
      </c>
      <c r="H192" s="113">
        <v>1</v>
      </c>
      <c r="I192" s="28">
        <v>10215572000</v>
      </c>
      <c r="J192" s="117" t="s">
        <v>303</v>
      </c>
      <c r="K192" s="13">
        <v>450000</v>
      </c>
      <c r="L192" s="1" t="s">
        <v>59</v>
      </c>
      <c r="M192" s="7" t="s">
        <v>86</v>
      </c>
      <c r="N192" s="28" t="s">
        <v>44</v>
      </c>
      <c r="O192" s="28" t="s">
        <v>34</v>
      </c>
      <c r="P192" s="167" t="s">
        <v>309</v>
      </c>
      <c r="Q192" s="59"/>
      <c r="R192" s="53"/>
      <c r="S192" s="53"/>
      <c r="T192" s="53"/>
      <c r="U192" s="53"/>
      <c r="V192" s="92"/>
    </row>
    <row r="193" spans="1:22" ht="57" customHeight="1">
      <c r="A193" s="39">
        <v>169</v>
      </c>
      <c r="B193" s="1" t="s">
        <v>314</v>
      </c>
      <c r="C193" s="1" t="s">
        <v>315</v>
      </c>
      <c r="D193" s="31" t="s">
        <v>349</v>
      </c>
      <c r="E193" s="31" t="s">
        <v>350</v>
      </c>
      <c r="F193" s="7">
        <v>879</v>
      </c>
      <c r="G193" s="1" t="s">
        <v>37</v>
      </c>
      <c r="H193" s="113">
        <v>19</v>
      </c>
      <c r="I193" s="28">
        <v>10215572000</v>
      </c>
      <c r="J193" s="117" t="s">
        <v>303</v>
      </c>
      <c r="K193" s="89">
        <v>270000</v>
      </c>
      <c r="L193" s="1" t="s">
        <v>59</v>
      </c>
      <c r="M193" s="157" t="s">
        <v>86</v>
      </c>
      <c r="N193" s="28" t="s">
        <v>44</v>
      </c>
      <c r="O193" s="28" t="s">
        <v>34</v>
      </c>
      <c r="P193" s="167" t="s">
        <v>309</v>
      </c>
      <c r="Q193" s="59"/>
      <c r="R193" s="53"/>
      <c r="S193" s="53"/>
      <c r="T193" s="53"/>
      <c r="U193" s="53"/>
      <c r="V193" s="92"/>
    </row>
    <row r="194" spans="1:22" ht="69.75" customHeight="1">
      <c r="A194" s="39">
        <v>170</v>
      </c>
      <c r="B194" s="1" t="s">
        <v>314</v>
      </c>
      <c r="C194" s="1" t="s">
        <v>315</v>
      </c>
      <c r="D194" s="34" t="s">
        <v>351</v>
      </c>
      <c r="E194" s="34" t="s">
        <v>352</v>
      </c>
      <c r="F194" s="1">
        <v>879</v>
      </c>
      <c r="G194" s="1" t="s">
        <v>37</v>
      </c>
      <c r="H194" s="101">
        <v>1</v>
      </c>
      <c r="I194" s="20">
        <v>10215572000</v>
      </c>
      <c r="J194" s="117" t="s">
        <v>303</v>
      </c>
      <c r="K194" s="89">
        <v>400000</v>
      </c>
      <c r="L194" s="1" t="s">
        <v>59</v>
      </c>
      <c r="M194" s="109" t="s">
        <v>86</v>
      </c>
      <c r="N194" s="20" t="s">
        <v>44</v>
      </c>
      <c r="O194" s="20" t="s">
        <v>34</v>
      </c>
      <c r="P194" s="167" t="s">
        <v>309</v>
      </c>
      <c r="Q194" s="59"/>
      <c r="R194" s="53"/>
      <c r="S194" s="53"/>
      <c r="T194" s="53"/>
      <c r="U194" s="53"/>
      <c r="V194" s="92"/>
    </row>
    <row r="195" spans="1:22" ht="74.25" customHeight="1">
      <c r="A195" s="39">
        <v>171</v>
      </c>
      <c r="B195" s="1" t="s">
        <v>314</v>
      </c>
      <c r="C195" s="1" t="s">
        <v>315</v>
      </c>
      <c r="D195" s="34" t="s">
        <v>353</v>
      </c>
      <c r="E195" s="34" t="s">
        <v>345</v>
      </c>
      <c r="F195" s="1">
        <v>879</v>
      </c>
      <c r="G195" s="1" t="s">
        <v>37</v>
      </c>
      <c r="H195" s="101">
        <v>1</v>
      </c>
      <c r="I195" s="20">
        <v>10215572000</v>
      </c>
      <c r="J195" s="117" t="s">
        <v>303</v>
      </c>
      <c r="K195" s="13">
        <v>500000</v>
      </c>
      <c r="L195" s="1" t="s">
        <v>59</v>
      </c>
      <c r="M195" s="109" t="s">
        <v>86</v>
      </c>
      <c r="N195" s="20" t="s">
        <v>44</v>
      </c>
      <c r="O195" s="20" t="s">
        <v>34</v>
      </c>
      <c r="P195" s="167" t="s">
        <v>309</v>
      </c>
      <c r="Q195" s="59"/>
      <c r="R195" s="53"/>
      <c r="S195" s="53"/>
      <c r="T195" s="53"/>
      <c r="U195" s="53"/>
      <c r="V195" s="92"/>
    </row>
    <row r="196" spans="1:22" ht="54.75" customHeight="1">
      <c r="A196" s="39">
        <v>172</v>
      </c>
      <c r="B196" s="1" t="s">
        <v>314</v>
      </c>
      <c r="C196" s="1" t="s">
        <v>315</v>
      </c>
      <c r="D196" s="34" t="s">
        <v>354</v>
      </c>
      <c r="E196" s="34" t="s">
        <v>794</v>
      </c>
      <c r="F196" s="1">
        <v>879</v>
      </c>
      <c r="G196" s="1" t="s">
        <v>37</v>
      </c>
      <c r="H196" s="101">
        <v>1</v>
      </c>
      <c r="I196" s="20">
        <v>10215572000</v>
      </c>
      <c r="J196" s="117" t="s">
        <v>303</v>
      </c>
      <c r="K196" s="13">
        <v>200000</v>
      </c>
      <c r="L196" s="1" t="s">
        <v>59</v>
      </c>
      <c r="M196" s="109" t="s">
        <v>86</v>
      </c>
      <c r="N196" s="20" t="s">
        <v>44</v>
      </c>
      <c r="O196" s="20" t="s">
        <v>34</v>
      </c>
      <c r="P196" s="167" t="s">
        <v>309</v>
      </c>
      <c r="Q196" s="59"/>
      <c r="R196" s="53"/>
      <c r="S196" s="53"/>
      <c r="T196" s="53"/>
      <c r="U196" s="53"/>
      <c r="V196" s="92"/>
    </row>
    <row r="197" spans="1:22" ht="66" customHeight="1">
      <c r="A197" s="39">
        <v>173</v>
      </c>
      <c r="B197" s="1" t="s">
        <v>314</v>
      </c>
      <c r="C197" s="1" t="s">
        <v>315</v>
      </c>
      <c r="D197" s="34" t="s">
        <v>355</v>
      </c>
      <c r="E197" s="34" t="s">
        <v>356</v>
      </c>
      <c r="F197" s="1">
        <v>879</v>
      </c>
      <c r="G197" s="1" t="s">
        <v>37</v>
      </c>
      <c r="H197" s="101">
        <v>1</v>
      </c>
      <c r="I197" s="20">
        <v>10215572000</v>
      </c>
      <c r="J197" s="117" t="s">
        <v>303</v>
      </c>
      <c r="K197" s="13">
        <v>400000</v>
      </c>
      <c r="L197" s="1" t="s">
        <v>59</v>
      </c>
      <c r="M197" s="109" t="s">
        <v>86</v>
      </c>
      <c r="N197" s="20" t="s">
        <v>44</v>
      </c>
      <c r="O197" s="20" t="s">
        <v>34</v>
      </c>
      <c r="P197" s="167" t="s">
        <v>309</v>
      </c>
      <c r="Q197" s="59"/>
      <c r="R197" s="53"/>
      <c r="S197" s="53"/>
      <c r="T197" s="53"/>
      <c r="U197" s="53"/>
      <c r="V197" s="92"/>
    </row>
    <row r="198" spans="1:22" ht="65.25" customHeight="1">
      <c r="A198" s="39">
        <v>174</v>
      </c>
      <c r="B198" s="1" t="s">
        <v>314</v>
      </c>
      <c r="C198" s="1" t="s">
        <v>315</v>
      </c>
      <c r="D198" s="34" t="s">
        <v>357</v>
      </c>
      <c r="E198" s="34" t="s">
        <v>358</v>
      </c>
      <c r="F198" s="1">
        <v>879</v>
      </c>
      <c r="G198" s="1" t="s">
        <v>37</v>
      </c>
      <c r="H198" s="101">
        <v>1</v>
      </c>
      <c r="I198" s="20">
        <v>10215572000</v>
      </c>
      <c r="J198" s="117" t="s">
        <v>303</v>
      </c>
      <c r="K198" s="89">
        <v>100000</v>
      </c>
      <c r="L198" s="1" t="s">
        <v>59</v>
      </c>
      <c r="M198" s="109" t="s">
        <v>86</v>
      </c>
      <c r="N198" s="20" t="s">
        <v>44</v>
      </c>
      <c r="O198" s="20" t="s">
        <v>34</v>
      </c>
      <c r="P198" s="167" t="s">
        <v>309</v>
      </c>
      <c r="Q198" s="59"/>
      <c r="R198" s="53"/>
      <c r="S198" s="53"/>
      <c r="T198" s="53"/>
      <c r="U198" s="53"/>
      <c r="V198" s="92"/>
    </row>
    <row r="199" spans="1:22" ht="96" customHeight="1">
      <c r="A199" s="39">
        <v>175</v>
      </c>
      <c r="B199" s="1" t="s">
        <v>314</v>
      </c>
      <c r="C199" s="1" t="s">
        <v>315</v>
      </c>
      <c r="D199" s="34" t="s">
        <v>359</v>
      </c>
      <c r="E199" s="34" t="s">
        <v>360</v>
      </c>
      <c r="F199" s="1">
        <v>879</v>
      </c>
      <c r="G199" s="1" t="s">
        <v>37</v>
      </c>
      <c r="H199" s="101">
        <v>1</v>
      </c>
      <c r="I199" s="20">
        <v>10215572000</v>
      </c>
      <c r="J199" s="117" t="s">
        <v>303</v>
      </c>
      <c r="K199" s="89">
        <v>100000</v>
      </c>
      <c r="L199" s="1" t="s">
        <v>59</v>
      </c>
      <c r="M199" s="109" t="s">
        <v>86</v>
      </c>
      <c r="N199" s="20" t="s">
        <v>44</v>
      </c>
      <c r="O199" s="20" t="s">
        <v>34</v>
      </c>
      <c r="P199" s="167" t="s">
        <v>309</v>
      </c>
      <c r="Q199" s="59"/>
      <c r="R199" s="53"/>
      <c r="S199" s="53"/>
      <c r="T199" s="53"/>
      <c r="U199" s="53"/>
      <c r="V199" s="92"/>
    </row>
    <row r="200" spans="1:22" ht="75.75" customHeight="1">
      <c r="A200" s="39">
        <v>176</v>
      </c>
      <c r="B200" s="1" t="s">
        <v>314</v>
      </c>
      <c r="C200" s="1" t="s">
        <v>315</v>
      </c>
      <c r="D200" s="34" t="s">
        <v>361</v>
      </c>
      <c r="E200" s="34" t="s">
        <v>362</v>
      </c>
      <c r="F200" s="1">
        <v>879</v>
      </c>
      <c r="G200" s="7" t="s">
        <v>618</v>
      </c>
      <c r="H200" s="101">
        <v>1</v>
      </c>
      <c r="I200" s="20">
        <v>10215572000</v>
      </c>
      <c r="J200" s="117" t="s">
        <v>303</v>
      </c>
      <c r="K200" s="13">
        <v>200000</v>
      </c>
      <c r="L200" s="1" t="s">
        <v>59</v>
      </c>
      <c r="M200" s="109" t="s">
        <v>86</v>
      </c>
      <c r="N200" s="20" t="s">
        <v>44</v>
      </c>
      <c r="O200" s="20" t="s">
        <v>34</v>
      </c>
      <c r="P200" s="167" t="s">
        <v>309</v>
      </c>
      <c r="Q200" s="59"/>
      <c r="R200" s="53"/>
      <c r="S200" s="53"/>
      <c r="T200" s="53"/>
      <c r="U200" s="53"/>
      <c r="V200" s="92"/>
    </row>
    <row r="201" spans="1:22" ht="49.5" customHeight="1">
      <c r="A201" s="39">
        <v>177</v>
      </c>
      <c r="B201" s="20" t="s">
        <v>363</v>
      </c>
      <c r="C201" s="20" t="s">
        <v>364</v>
      </c>
      <c r="D201" s="134" t="s">
        <v>365</v>
      </c>
      <c r="E201" s="143" t="s">
        <v>366</v>
      </c>
      <c r="F201" s="153">
        <v>366</v>
      </c>
      <c r="G201" s="153" t="s">
        <v>72</v>
      </c>
      <c r="H201" s="114">
        <v>1</v>
      </c>
      <c r="I201" s="25">
        <v>10215572000</v>
      </c>
      <c r="J201" s="117" t="s">
        <v>303</v>
      </c>
      <c r="K201" s="88">
        <v>220000</v>
      </c>
      <c r="L201" s="158" t="s">
        <v>59</v>
      </c>
      <c r="M201" s="158" t="s">
        <v>86</v>
      </c>
      <c r="N201" s="159" t="s">
        <v>44</v>
      </c>
      <c r="O201" s="158" t="s">
        <v>34</v>
      </c>
      <c r="P201" s="93" t="s">
        <v>96</v>
      </c>
      <c r="Q201" s="59"/>
      <c r="R201" s="53"/>
      <c r="S201" s="53"/>
      <c r="T201" s="53"/>
      <c r="U201" s="53"/>
      <c r="V201" s="92"/>
    </row>
    <row r="202" spans="1:15" ht="12.75">
      <c r="A202" s="174"/>
      <c r="B202" s="175"/>
      <c r="C202" s="175"/>
      <c r="D202" s="176"/>
      <c r="E202" s="179" t="s">
        <v>656</v>
      </c>
      <c r="F202" s="177"/>
      <c r="G202" s="177"/>
      <c r="H202" s="177"/>
      <c r="I202" s="175"/>
      <c r="J202" s="175"/>
      <c r="K202" s="178"/>
      <c r="L202" s="175"/>
      <c r="M202" s="175"/>
      <c r="N202" s="175"/>
      <c r="O202" s="175"/>
    </row>
    <row r="203" spans="1:16" s="125" customFormat="1" ht="80.25">
      <c r="A203" s="8">
        <v>178</v>
      </c>
      <c r="B203" s="8" t="s">
        <v>167</v>
      </c>
      <c r="C203" s="8" t="s">
        <v>174</v>
      </c>
      <c r="D203" s="133" t="s">
        <v>369</v>
      </c>
      <c r="E203" s="133" t="s">
        <v>370</v>
      </c>
      <c r="F203" s="8">
        <v>796</v>
      </c>
      <c r="G203" s="8" t="s">
        <v>50</v>
      </c>
      <c r="H203" s="124">
        <v>4</v>
      </c>
      <c r="I203" s="8">
        <v>71178000000</v>
      </c>
      <c r="J203" s="8" t="s">
        <v>608</v>
      </c>
      <c r="K203" s="13">
        <v>216667</v>
      </c>
      <c r="L203" s="8" t="s">
        <v>63</v>
      </c>
      <c r="M203" s="160" t="s">
        <v>160</v>
      </c>
      <c r="N203" s="8" t="s">
        <v>101</v>
      </c>
      <c r="O203" s="1" t="s">
        <v>36</v>
      </c>
      <c r="P203" s="92" t="s">
        <v>371</v>
      </c>
    </row>
    <row r="204" spans="1:16" s="125" customFormat="1" ht="99" customHeight="1">
      <c r="A204" s="8">
        <v>179</v>
      </c>
      <c r="B204" s="8" t="s">
        <v>167</v>
      </c>
      <c r="C204" s="8" t="s">
        <v>368</v>
      </c>
      <c r="D204" s="144" t="s">
        <v>372</v>
      </c>
      <c r="E204" s="144" t="s">
        <v>373</v>
      </c>
      <c r="F204" s="8">
        <v>796</v>
      </c>
      <c r="G204" s="8" t="s">
        <v>50</v>
      </c>
      <c r="H204" s="124">
        <v>1</v>
      </c>
      <c r="I204" s="8">
        <v>71178000000</v>
      </c>
      <c r="J204" s="8" t="s">
        <v>608</v>
      </c>
      <c r="K204" s="89" t="s">
        <v>374</v>
      </c>
      <c r="L204" s="7" t="s">
        <v>63</v>
      </c>
      <c r="M204" s="7" t="s">
        <v>160</v>
      </c>
      <c r="N204" s="8" t="s">
        <v>375</v>
      </c>
      <c r="O204" s="6" t="s">
        <v>36</v>
      </c>
      <c r="P204" s="92" t="s">
        <v>376</v>
      </c>
    </row>
    <row r="205" spans="1:16" s="125" customFormat="1" ht="89.25">
      <c r="A205" s="8">
        <v>180</v>
      </c>
      <c r="B205" s="8" t="s">
        <v>167</v>
      </c>
      <c r="C205" s="8" t="s">
        <v>368</v>
      </c>
      <c r="D205" s="144" t="s">
        <v>377</v>
      </c>
      <c r="E205" s="144" t="s">
        <v>378</v>
      </c>
      <c r="F205" s="8">
        <v>796</v>
      </c>
      <c r="G205" s="8" t="s">
        <v>50</v>
      </c>
      <c r="H205" s="124">
        <v>1</v>
      </c>
      <c r="I205" s="8">
        <v>71178000000</v>
      </c>
      <c r="J205" s="8" t="s">
        <v>608</v>
      </c>
      <c r="K205" s="89">
        <v>100000</v>
      </c>
      <c r="L205" s="7" t="s">
        <v>63</v>
      </c>
      <c r="M205" s="7" t="s">
        <v>766</v>
      </c>
      <c r="N205" s="8" t="s">
        <v>375</v>
      </c>
      <c r="O205" s="6" t="s">
        <v>36</v>
      </c>
      <c r="P205" s="92" t="s">
        <v>376</v>
      </c>
    </row>
    <row r="206" spans="1:16" s="125" customFormat="1" ht="113.25" customHeight="1">
      <c r="A206" s="8">
        <v>181</v>
      </c>
      <c r="B206" s="63" t="s">
        <v>379</v>
      </c>
      <c r="C206" s="63" t="s">
        <v>380</v>
      </c>
      <c r="D206" s="133" t="s">
        <v>381</v>
      </c>
      <c r="E206" s="136" t="s">
        <v>382</v>
      </c>
      <c r="F206" s="154" t="s">
        <v>383</v>
      </c>
      <c r="G206" s="8" t="s">
        <v>37</v>
      </c>
      <c r="H206" s="124">
        <v>1</v>
      </c>
      <c r="I206" s="8">
        <v>71178000000</v>
      </c>
      <c r="J206" s="8" t="s">
        <v>608</v>
      </c>
      <c r="K206" s="137">
        <v>4000000</v>
      </c>
      <c r="L206" s="160" t="s">
        <v>384</v>
      </c>
      <c r="M206" s="8" t="s">
        <v>52</v>
      </c>
      <c r="N206" s="8" t="s">
        <v>60</v>
      </c>
      <c r="O206" s="8" t="s">
        <v>36</v>
      </c>
      <c r="P206" s="92" t="s">
        <v>385</v>
      </c>
    </row>
    <row r="207" spans="1:16" s="126" customFormat="1" ht="52.5" customHeight="1">
      <c r="A207" s="8">
        <v>182</v>
      </c>
      <c r="B207" s="1" t="s">
        <v>68</v>
      </c>
      <c r="C207" s="1" t="s">
        <v>68</v>
      </c>
      <c r="D207" s="133" t="s">
        <v>386</v>
      </c>
      <c r="E207" s="133" t="s">
        <v>387</v>
      </c>
      <c r="F207" s="8">
        <v>796</v>
      </c>
      <c r="G207" s="8" t="s">
        <v>50</v>
      </c>
      <c r="H207" s="8">
        <v>1</v>
      </c>
      <c r="I207" s="8">
        <v>71178000000</v>
      </c>
      <c r="J207" s="8" t="s">
        <v>608</v>
      </c>
      <c r="K207" s="137">
        <v>275000</v>
      </c>
      <c r="L207" s="160" t="s">
        <v>63</v>
      </c>
      <c r="M207" s="8" t="s">
        <v>160</v>
      </c>
      <c r="N207" s="8" t="s">
        <v>375</v>
      </c>
      <c r="O207" s="8" t="s">
        <v>36</v>
      </c>
      <c r="P207" s="92" t="s">
        <v>632</v>
      </c>
    </row>
    <row r="208" spans="1:16" s="125" customFormat="1" ht="126" customHeight="1">
      <c r="A208" s="8">
        <v>183</v>
      </c>
      <c r="B208" s="145" t="s">
        <v>389</v>
      </c>
      <c r="C208" s="146" t="s">
        <v>390</v>
      </c>
      <c r="D208" s="31" t="s">
        <v>291</v>
      </c>
      <c r="E208" s="133" t="s">
        <v>795</v>
      </c>
      <c r="F208" s="133" t="s">
        <v>391</v>
      </c>
      <c r="G208" s="8" t="s">
        <v>392</v>
      </c>
      <c r="H208" s="127" t="s">
        <v>393</v>
      </c>
      <c r="I208" s="8">
        <v>71178000000</v>
      </c>
      <c r="J208" s="8" t="s">
        <v>608</v>
      </c>
      <c r="K208" s="89" t="s">
        <v>394</v>
      </c>
      <c r="L208" s="160" t="s">
        <v>63</v>
      </c>
      <c r="M208" s="161" t="s">
        <v>395</v>
      </c>
      <c r="N208" s="8" t="s">
        <v>375</v>
      </c>
      <c r="O208" s="8" t="s">
        <v>36</v>
      </c>
      <c r="P208" s="92" t="s">
        <v>396</v>
      </c>
    </row>
    <row r="209" spans="1:16" s="125" customFormat="1" ht="71.25" customHeight="1">
      <c r="A209" s="8">
        <v>184</v>
      </c>
      <c r="B209" s="8" t="s">
        <v>84</v>
      </c>
      <c r="C209" s="8" t="s">
        <v>84</v>
      </c>
      <c r="D209" s="133" t="s">
        <v>397</v>
      </c>
      <c r="E209" s="133" t="s">
        <v>398</v>
      </c>
      <c r="F209" s="8">
        <v>792</v>
      </c>
      <c r="G209" s="8" t="s">
        <v>399</v>
      </c>
      <c r="H209" s="124">
        <v>242</v>
      </c>
      <c r="I209" s="8">
        <v>71178000000</v>
      </c>
      <c r="J209" s="8" t="s">
        <v>608</v>
      </c>
      <c r="K209" s="137">
        <v>896000</v>
      </c>
      <c r="L209" s="160" t="s">
        <v>63</v>
      </c>
      <c r="M209" s="162" t="s">
        <v>400</v>
      </c>
      <c r="N209" s="8" t="s">
        <v>60</v>
      </c>
      <c r="O209" s="8" t="s">
        <v>36</v>
      </c>
      <c r="P209" s="92" t="s">
        <v>401</v>
      </c>
    </row>
    <row r="210" spans="1:16" s="125" customFormat="1" ht="102">
      <c r="A210" s="8">
        <v>185</v>
      </c>
      <c r="B210" s="8" t="s">
        <v>167</v>
      </c>
      <c r="C210" s="8" t="s">
        <v>368</v>
      </c>
      <c r="D210" s="133" t="s">
        <v>402</v>
      </c>
      <c r="E210" s="133" t="s">
        <v>403</v>
      </c>
      <c r="F210" s="8">
        <v>796</v>
      </c>
      <c r="G210" s="8" t="s">
        <v>50</v>
      </c>
      <c r="H210" s="124">
        <v>28</v>
      </c>
      <c r="I210" s="8">
        <v>71178000000</v>
      </c>
      <c r="J210" s="8" t="s">
        <v>608</v>
      </c>
      <c r="K210" s="13">
        <v>233333</v>
      </c>
      <c r="L210" s="8" t="s">
        <v>63</v>
      </c>
      <c r="M210" s="160" t="s">
        <v>160</v>
      </c>
      <c r="N210" s="8" t="s">
        <v>375</v>
      </c>
      <c r="O210" s="1" t="s">
        <v>36</v>
      </c>
      <c r="P210" s="92" t="s">
        <v>371</v>
      </c>
    </row>
    <row r="211" spans="1:16" s="125" customFormat="1" ht="191.25">
      <c r="A211" s="8">
        <v>186</v>
      </c>
      <c r="B211" s="28" t="s">
        <v>103</v>
      </c>
      <c r="C211" s="28" t="s">
        <v>103</v>
      </c>
      <c r="D211" s="133" t="s">
        <v>633</v>
      </c>
      <c r="E211" s="136" t="s">
        <v>796</v>
      </c>
      <c r="F211" s="154" t="s">
        <v>168</v>
      </c>
      <c r="G211" s="8" t="s">
        <v>50</v>
      </c>
      <c r="H211" s="124">
        <v>1</v>
      </c>
      <c r="I211" s="8">
        <v>7117800000</v>
      </c>
      <c r="J211" s="8" t="s">
        <v>608</v>
      </c>
      <c r="K211" s="137" t="s">
        <v>404</v>
      </c>
      <c r="L211" s="1" t="s">
        <v>63</v>
      </c>
      <c r="M211" s="8" t="s">
        <v>405</v>
      </c>
      <c r="N211" s="8" t="s">
        <v>60</v>
      </c>
      <c r="O211" s="8" t="s">
        <v>36</v>
      </c>
      <c r="P211" s="92" t="s">
        <v>406</v>
      </c>
    </row>
    <row r="212" spans="1:16" s="125" customFormat="1" ht="114.75">
      <c r="A212" s="8">
        <v>187</v>
      </c>
      <c r="B212" s="8" t="s">
        <v>167</v>
      </c>
      <c r="C212" s="8" t="s">
        <v>368</v>
      </c>
      <c r="D212" s="133" t="s">
        <v>634</v>
      </c>
      <c r="E212" s="134" t="s">
        <v>635</v>
      </c>
      <c r="F212" s="8">
        <v>796</v>
      </c>
      <c r="G212" s="8" t="s">
        <v>50</v>
      </c>
      <c r="H212" s="124">
        <v>1</v>
      </c>
      <c r="I212" s="8">
        <v>71178000000</v>
      </c>
      <c r="J212" s="8" t="s">
        <v>608</v>
      </c>
      <c r="K212" s="13" t="s">
        <v>407</v>
      </c>
      <c r="L212" s="8" t="s">
        <v>408</v>
      </c>
      <c r="M212" s="162" t="s">
        <v>409</v>
      </c>
      <c r="N212" s="163" t="s">
        <v>375</v>
      </c>
      <c r="O212" s="8" t="s">
        <v>36</v>
      </c>
      <c r="P212" s="92" t="s">
        <v>410</v>
      </c>
    </row>
    <row r="213" spans="1:16" s="125" customFormat="1" ht="42">
      <c r="A213" s="8">
        <v>188</v>
      </c>
      <c r="B213" s="8" t="s">
        <v>103</v>
      </c>
      <c r="C213" s="8" t="s">
        <v>103</v>
      </c>
      <c r="D213" s="133" t="s">
        <v>411</v>
      </c>
      <c r="E213" s="133" t="s">
        <v>412</v>
      </c>
      <c r="F213" s="127" t="s">
        <v>413</v>
      </c>
      <c r="G213" s="127" t="s">
        <v>414</v>
      </c>
      <c r="H213" s="128">
        <v>4603</v>
      </c>
      <c r="I213" s="8">
        <v>71178000000</v>
      </c>
      <c r="J213" s="8" t="s">
        <v>608</v>
      </c>
      <c r="K213" s="137">
        <v>131948</v>
      </c>
      <c r="L213" s="79" t="s">
        <v>63</v>
      </c>
      <c r="M213" s="79" t="s">
        <v>160</v>
      </c>
      <c r="N213" s="8" t="s">
        <v>60</v>
      </c>
      <c r="O213" s="8" t="s">
        <v>36</v>
      </c>
      <c r="P213" s="92" t="s">
        <v>415</v>
      </c>
    </row>
    <row r="214" spans="1:16" s="125" customFormat="1" ht="42">
      <c r="A214" s="8">
        <v>189</v>
      </c>
      <c r="B214" s="8" t="s">
        <v>416</v>
      </c>
      <c r="C214" s="8" t="s">
        <v>416</v>
      </c>
      <c r="D214" s="133" t="s">
        <v>417</v>
      </c>
      <c r="E214" s="133" t="s">
        <v>418</v>
      </c>
      <c r="F214" s="127">
        <v>778</v>
      </c>
      <c r="G214" s="127" t="s">
        <v>419</v>
      </c>
      <c r="H214" s="124">
        <v>750</v>
      </c>
      <c r="I214" s="8">
        <v>71178000000</v>
      </c>
      <c r="J214" s="8" t="s">
        <v>608</v>
      </c>
      <c r="K214" s="137">
        <v>156250</v>
      </c>
      <c r="L214" s="79" t="s">
        <v>63</v>
      </c>
      <c r="M214" s="103" t="s">
        <v>395</v>
      </c>
      <c r="N214" s="8" t="s">
        <v>60</v>
      </c>
      <c r="O214" s="8" t="s">
        <v>36</v>
      </c>
      <c r="P214" s="92" t="s">
        <v>415</v>
      </c>
    </row>
    <row r="215" spans="1:16" s="125" customFormat="1" ht="42">
      <c r="A215" s="8">
        <v>190</v>
      </c>
      <c r="B215" s="79" t="s">
        <v>420</v>
      </c>
      <c r="C215" s="8" t="s">
        <v>420</v>
      </c>
      <c r="D215" s="133" t="s">
        <v>421</v>
      </c>
      <c r="E215" s="133" t="s">
        <v>422</v>
      </c>
      <c r="F215" s="127" t="s">
        <v>423</v>
      </c>
      <c r="G215" s="127" t="s">
        <v>424</v>
      </c>
      <c r="H215" s="124">
        <v>288</v>
      </c>
      <c r="I215" s="8">
        <v>71178000000</v>
      </c>
      <c r="J215" s="8" t="s">
        <v>608</v>
      </c>
      <c r="K215" s="137">
        <v>259916</v>
      </c>
      <c r="L215" s="79" t="s">
        <v>63</v>
      </c>
      <c r="M215" s="79" t="s">
        <v>425</v>
      </c>
      <c r="N215" s="8" t="s">
        <v>60</v>
      </c>
      <c r="O215" s="8" t="s">
        <v>36</v>
      </c>
      <c r="P215" s="92" t="s">
        <v>415</v>
      </c>
    </row>
    <row r="216" spans="1:16" s="125" customFormat="1" ht="43.5">
      <c r="A216" s="8">
        <v>191</v>
      </c>
      <c r="B216" s="63" t="s">
        <v>379</v>
      </c>
      <c r="C216" s="63" t="s">
        <v>564</v>
      </c>
      <c r="D216" s="135" t="s">
        <v>426</v>
      </c>
      <c r="E216" s="45" t="s">
        <v>427</v>
      </c>
      <c r="F216" s="154" t="s">
        <v>428</v>
      </c>
      <c r="G216" s="63" t="s">
        <v>429</v>
      </c>
      <c r="H216" s="124">
        <v>988</v>
      </c>
      <c r="I216" s="8">
        <v>71178000000</v>
      </c>
      <c r="J216" s="8" t="s">
        <v>608</v>
      </c>
      <c r="K216" s="137">
        <v>1125000</v>
      </c>
      <c r="L216" s="1" t="s">
        <v>31</v>
      </c>
      <c r="M216" s="164" t="s">
        <v>430</v>
      </c>
      <c r="N216" s="8" t="s">
        <v>60</v>
      </c>
      <c r="O216" s="8" t="s">
        <v>36</v>
      </c>
      <c r="P216" s="92" t="s">
        <v>385</v>
      </c>
    </row>
    <row r="217" spans="1:16" s="125" customFormat="1" ht="63.75">
      <c r="A217" s="8">
        <v>192</v>
      </c>
      <c r="B217" s="63" t="s">
        <v>379</v>
      </c>
      <c r="C217" s="63" t="s">
        <v>564</v>
      </c>
      <c r="D217" s="133" t="s">
        <v>431</v>
      </c>
      <c r="E217" s="135" t="s">
        <v>432</v>
      </c>
      <c r="F217" s="63">
        <v>879</v>
      </c>
      <c r="G217" s="8" t="s">
        <v>618</v>
      </c>
      <c r="H217" s="124">
        <v>1</v>
      </c>
      <c r="I217" s="8">
        <v>71178000000</v>
      </c>
      <c r="J217" s="8" t="s">
        <v>608</v>
      </c>
      <c r="K217" s="137">
        <v>622000</v>
      </c>
      <c r="L217" s="160" t="s">
        <v>31</v>
      </c>
      <c r="M217" s="8" t="s">
        <v>430</v>
      </c>
      <c r="N217" s="8" t="s">
        <v>60</v>
      </c>
      <c r="O217" s="8" t="s">
        <v>36</v>
      </c>
      <c r="P217" s="92" t="s">
        <v>385</v>
      </c>
    </row>
    <row r="218" spans="1:16" s="125" customFormat="1" ht="102">
      <c r="A218" s="8">
        <v>193</v>
      </c>
      <c r="B218" s="63" t="s">
        <v>379</v>
      </c>
      <c r="C218" s="63" t="s">
        <v>564</v>
      </c>
      <c r="D218" s="133" t="s">
        <v>433</v>
      </c>
      <c r="E218" s="135" t="s">
        <v>432</v>
      </c>
      <c r="F218" s="154" t="s">
        <v>383</v>
      </c>
      <c r="G218" s="8" t="s">
        <v>618</v>
      </c>
      <c r="H218" s="124">
        <v>5</v>
      </c>
      <c r="I218" s="8">
        <v>71178000000</v>
      </c>
      <c r="J218" s="8" t="s">
        <v>608</v>
      </c>
      <c r="K218" s="137">
        <v>2538000</v>
      </c>
      <c r="L218" s="160" t="s">
        <v>31</v>
      </c>
      <c r="M218" s="8" t="s">
        <v>32</v>
      </c>
      <c r="N218" s="8" t="s">
        <v>60</v>
      </c>
      <c r="O218" s="8" t="s">
        <v>36</v>
      </c>
      <c r="P218" s="92" t="s">
        <v>385</v>
      </c>
    </row>
    <row r="219" spans="1:16" s="125" customFormat="1" ht="97.5" customHeight="1">
      <c r="A219" s="8">
        <v>194</v>
      </c>
      <c r="B219" s="63" t="s">
        <v>379</v>
      </c>
      <c r="C219" s="63" t="s">
        <v>564</v>
      </c>
      <c r="D219" s="133" t="s">
        <v>434</v>
      </c>
      <c r="E219" s="135" t="s">
        <v>435</v>
      </c>
      <c r="F219" s="154" t="s">
        <v>436</v>
      </c>
      <c r="G219" s="8" t="s">
        <v>437</v>
      </c>
      <c r="H219" s="124">
        <v>150</v>
      </c>
      <c r="I219" s="8">
        <v>71178000000</v>
      </c>
      <c r="J219" s="8" t="s">
        <v>608</v>
      </c>
      <c r="K219" s="137">
        <v>564334</v>
      </c>
      <c r="L219" s="160" t="s">
        <v>31</v>
      </c>
      <c r="M219" s="8" t="s">
        <v>324</v>
      </c>
      <c r="N219" s="8" t="s">
        <v>60</v>
      </c>
      <c r="O219" s="8" t="s">
        <v>36</v>
      </c>
      <c r="P219" s="92" t="s">
        <v>385</v>
      </c>
    </row>
    <row r="220" spans="1:16" s="125" customFormat="1" ht="43.5">
      <c r="A220" s="8">
        <v>195</v>
      </c>
      <c r="B220" s="63" t="s">
        <v>91</v>
      </c>
      <c r="C220" s="63" t="s">
        <v>91</v>
      </c>
      <c r="D220" s="133" t="s">
        <v>438</v>
      </c>
      <c r="E220" s="135" t="s">
        <v>439</v>
      </c>
      <c r="F220" s="154" t="s">
        <v>383</v>
      </c>
      <c r="G220" s="8" t="s">
        <v>618</v>
      </c>
      <c r="H220" s="124">
        <v>25</v>
      </c>
      <c r="I220" s="8">
        <v>71178000000</v>
      </c>
      <c r="J220" s="8" t="s">
        <v>608</v>
      </c>
      <c r="K220" s="137">
        <v>155400</v>
      </c>
      <c r="L220" s="160" t="s">
        <v>31</v>
      </c>
      <c r="M220" s="8" t="s">
        <v>32</v>
      </c>
      <c r="N220" s="8" t="s">
        <v>60</v>
      </c>
      <c r="O220" s="8" t="s">
        <v>36</v>
      </c>
      <c r="P220" s="92" t="s">
        <v>385</v>
      </c>
    </row>
    <row r="221" spans="1:16" s="125" customFormat="1" ht="63.75">
      <c r="A221" s="8">
        <v>196</v>
      </c>
      <c r="B221" s="8" t="s">
        <v>167</v>
      </c>
      <c r="C221" s="8" t="s">
        <v>174</v>
      </c>
      <c r="D221" s="133" t="s">
        <v>636</v>
      </c>
      <c r="E221" s="133" t="s">
        <v>440</v>
      </c>
      <c r="F221" s="8">
        <v>796</v>
      </c>
      <c r="G221" s="8" t="s">
        <v>50</v>
      </c>
      <c r="H221" s="124">
        <v>1</v>
      </c>
      <c r="I221" s="8">
        <v>71178000000</v>
      </c>
      <c r="J221" s="8" t="s">
        <v>608</v>
      </c>
      <c r="K221" s="137" t="s">
        <v>441</v>
      </c>
      <c r="L221" s="160" t="s">
        <v>442</v>
      </c>
      <c r="M221" s="160" t="s">
        <v>57</v>
      </c>
      <c r="N221" s="163" t="s">
        <v>375</v>
      </c>
      <c r="O221" s="8" t="s">
        <v>443</v>
      </c>
      <c r="P221" s="92" t="s">
        <v>410</v>
      </c>
    </row>
    <row r="222" spans="1:16" s="125" customFormat="1" ht="100.5" customHeight="1">
      <c r="A222" s="8">
        <v>197</v>
      </c>
      <c r="B222" s="8" t="s">
        <v>167</v>
      </c>
      <c r="C222" s="8" t="s">
        <v>174</v>
      </c>
      <c r="D222" s="133" t="s">
        <v>444</v>
      </c>
      <c r="E222" s="134" t="s">
        <v>445</v>
      </c>
      <c r="F222" s="8">
        <v>796</v>
      </c>
      <c r="G222" s="8" t="s">
        <v>50</v>
      </c>
      <c r="H222" s="124">
        <v>1</v>
      </c>
      <c r="I222" s="8">
        <v>71178000000</v>
      </c>
      <c r="J222" s="8" t="s">
        <v>608</v>
      </c>
      <c r="K222" s="137" t="s">
        <v>446</v>
      </c>
      <c r="L222" s="160" t="s">
        <v>442</v>
      </c>
      <c r="M222" s="160" t="s">
        <v>57</v>
      </c>
      <c r="N222" s="163" t="s">
        <v>375</v>
      </c>
      <c r="O222" s="8" t="s">
        <v>443</v>
      </c>
      <c r="P222" s="92" t="s">
        <v>410</v>
      </c>
    </row>
    <row r="223" spans="1:16" s="125" customFormat="1" ht="42">
      <c r="A223" s="8">
        <v>198</v>
      </c>
      <c r="B223" s="8" t="s">
        <v>416</v>
      </c>
      <c r="C223" s="8" t="s">
        <v>416</v>
      </c>
      <c r="D223" s="133" t="s">
        <v>447</v>
      </c>
      <c r="E223" s="133" t="s">
        <v>448</v>
      </c>
      <c r="F223" s="8" t="s">
        <v>449</v>
      </c>
      <c r="G223" s="8" t="s">
        <v>450</v>
      </c>
      <c r="H223" s="129">
        <v>1141</v>
      </c>
      <c r="I223" s="8">
        <v>71178000000</v>
      </c>
      <c r="J223" s="8" t="s">
        <v>608</v>
      </c>
      <c r="K223" s="137">
        <v>966434</v>
      </c>
      <c r="L223" s="79" t="s">
        <v>31</v>
      </c>
      <c r="M223" s="79" t="s">
        <v>51</v>
      </c>
      <c r="N223" s="8" t="s">
        <v>60</v>
      </c>
      <c r="O223" s="8" t="s">
        <v>36</v>
      </c>
      <c r="P223" s="92" t="s">
        <v>415</v>
      </c>
    </row>
    <row r="224" spans="1:16" s="125" customFormat="1" ht="63.75">
      <c r="A224" s="8">
        <v>199</v>
      </c>
      <c r="B224" s="147" t="s">
        <v>379</v>
      </c>
      <c r="C224" s="8" t="s">
        <v>379</v>
      </c>
      <c r="D224" s="133" t="s">
        <v>451</v>
      </c>
      <c r="E224" s="133" t="s">
        <v>432</v>
      </c>
      <c r="F224" s="8">
        <v>59</v>
      </c>
      <c r="G224" s="8" t="s">
        <v>452</v>
      </c>
      <c r="H224" s="124">
        <v>5.19</v>
      </c>
      <c r="I224" s="8">
        <v>71178000000</v>
      </c>
      <c r="J224" s="8" t="s">
        <v>608</v>
      </c>
      <c r="K224" s="13" t="s">
        <v>453</v>
      </c>
      <c r="L224" s="79" t="s">
        <v>31</v>
      </c>
      <c r="M224" s="162" t="s">
        <v>188</v>
      </c>
      <c r="N224" s="8" t="s">
        <v>60</v>
      </c>
      <c r="O224" s="8" t="s">
        <v>36</v>
      </c>
      <c r="P224" s="92" t="s">
        <v>455</v>
      </c>
    </row>
    <row r="225" spans="1:16" s="125" customFormat="1" ht="72">
      <c r="A225" s="8">
        <v>200</v>
      </c>
      <c r="B225" s="148" t="s">
        <v>456</v>
      </c>
      <c r="C225" s="148" t="s">
        <v>456</v>
      </c>
      <c r="D225" s="149" t="s">
        <v>457</v>
      </c>
      <c r="E225" s="150" t="s">
        <v>432</v>
      </c>
      <c r="F225" s="8">
        <v>18</v>
      </c>
      <c r="G225" s="8" t="s">
        <v>437</v>
      </c>
      <c r="H225" s="128">
        <v>15000</v>
      </c>
      <c r="I225" s="133">
        <v>71178000000</v>
      </c>
      <c r="J225" s="8" t="s">
        <v>608</v>
      </c>
      <c r="K225" s="13" t="s">
        <v>458</v>
      </c>
      <c r="L225" s="79" t="s">
        <v>31</v>
      </c>
      <c r="M225" s="1" t="s">
        <v>308</v>
      </c>
      <c r="N225" s="8" t="s">
        <v>60</v>
      </c>
      <c r="O225" s="8" t="s">
        <v>36</v>
      </c>
      <c r="P225" s="92" t="s">
        <v>459</v>
      </c>
    </row>
    <row r="226" spans="1:16" s="125" customFormat="1" ht="76.5">
      <c r="A226" s="8">
        <v>201</v>
      </c>
      <c r="B226" s="8" t="s">
        <v>167</v>
      </c>
      <c r="C226" s="8" t="s">
        <v>368</v>
      </c>
      <c r="D226" s="133" t="s">
        <v>460</v>
      </c>
      <c r="E226" s="133" t="s">
        <v>461</v>
      </c>
      <c r="F226" s="8">
        <v>796</v>
      </c>
      <c r="G226" s="8" t="s">
        <v>50</v>
      </c>
      <c r="H226" s="124">
        <v>1</v>
      </c>
      <c r="I226" s="8">
        <v>71178000000</v>
      </c>
      <c r="J226" s="8" t="s">
        <v>608</v>
      </c>
      <c r="K226" s="13" t="s">
        <v>462</v>
      </c>
      <c r="L226" s="8" t="s">
        <v>463</v>
      </c>
      <c r="M226" s="162" t="s">
        <v>464</v>
      </c>
      <c r="N226" s="163" t="s">
        <v>375</v>
      </c>
      <c r="O226" s="8" t="s">
        <v>36</v>
      </c>
      <c r="P226" s="92" t="s">
        <v>410</v>
      </c>
    </row>
    <row r="227" spans="1:16" s="125" customFormat="1" ht="127.5">
      <c r="A227" s="8">
        <v>202</v>
      </c>
      <c r="B227" s="8" t="s">
        <v>167</v>
      </c>
      <c r="C227" s="8" t="s">
        <v>368</v>
      </c>
      <c r="D227" s="133" t="s">
        <v>465</v>
      </c>
      <c r="E227" s="134" t="s">
        <v>466</v>
      </c>
      <c r="F227" s="8">
        <v>796</v>
      </c>
      <c r="G227" s="8" t="s">
        <v>50</v>
      </c>
      <c r="H227" s="124">
        <v>1</v>
      </c>
      <c r="I227" s="8">
        <v>71178000000</v>
      </c>
      <c r="J227" s="8" t="s">
        <v>608</v>
      </c>
      <c r="K227" s="13">
        <v>150000</v>
      </c>
      <c r="L227" s="8" t="s">
        <v>58</v>
      </c>
      <c r="M227" s="160" t="s">
        <v>308</v>
      </c>
      <c r="N227" s="8" t="s">
        <v>375</v>
      </c>
      <c r="O227" s="1" t="s">
        <v>36</v>
      </c>
      <c r="P227" s="92" t="s">
        <v>371</v>
      </c>
    </row>
    <row r="228" spans="1:16" s="125" customFormat="1" ht="84.75">
      <c r="A228" s="8">
        <v>203</v>
      </c>
      <c r="B228" s="8" t="s">
        <v>167</v>
      </c>
      <c r="C228" s="8" t="s">
        <v>368</v>
      </c>
      <c r="D228" s="133" t="s">
        <v>467</v>
      </c>
      <c r="E228" s="133" t="s">
        <v>637</v>
      </c>
      <c r="F228" s="8">
        <v>796</v>
      </c>
      <c r="G228" s="8" t="s">
        <v>50</v>
      </c>
      <c r="H228" s="124">
        <v>8</v>
      </c>
      <c r="I228" s="8">
        <v>71178000000</v>
      </c>
      <c r="J228" s="8" t="s">
        <v>608</v>
      </c>
      <c r="K228" s="13">
        <v>266667</v>
      </c>
      <c r="L228" s="8" t="s">
        <v>59</v>
      </c>
      <c r="M228" s="160" t="s">
        <v>137</v>
      </c>
      <c r="N228" s="8" t="s">
        <v>101</v>
      </c>
      <c r="O228" s="1" t="s">
        <v>36</v>
      </c>
      <c r="P228" s="92" t="s">
        <v>371</v>
      </c>
    </row>
    <row r="229" spans="1:16" s="125" customFormat="1" ht="38.25">
      <c r="A229" s="8">
        <v>204</v>
      </c>
      <c r="B229" s="7" t="s">
        <v>175</v>
      </c>
      <c r="C229" s="7" t="s">
        <v>175</v>
      </c>
      <c r="D229" s="133" t="s">
        <v>468</v>
      </c>
      <c r="E229" s="133" t="s">
        <v>469</v>
      </c>
      <c r="F229" s="7">
        <v>879</v>
      </c>
      <c r="G229" s="7" t="s">
        <v>618</v>
      </c>
      <c r="H229" s="7">
        <v>1</v>
      </c>
      <c r="I229" s="8">
        <v>71178000000</v>
      </c>
      <c r="J229" s="8" t="s">
        <v>608</v>
      </c>
      <c r="K229" s="137" t="s">
        <v>470</v>
      </c>
      <c r="L229" s="160" t="s">
        <v>63</v>
      </c>
      <c r="M229" s="28" t="s">
        <v>86</v>
      </c>
      <c r="N229" s="8" t="s">
        <v>44</v>
      </c>
      <c r="O229" s="162" t="s">
        <v>34</v>
      </c>
      <c r="P229" s="130" t="s">
        <v>406</v>
      </c>
    </row>
    <row r="230" spans="1:16" s="125" customFormat="1" ht="80.25">
      <c r="A230" s="8">
        <v>205</v>
      </c>
      <c r="B230" s="7" t="s">
        <v>175</v>
      </c>
      <c r="C230" s="7" t="s">
        <v>175</v>
      </c>
      <c r="D230" s="135" t="s">
        <v>471</v>
      </c>
      <c r="E230" s="135" t="s">
        <v>472</v>
      </c>
      <c r="F230" s="8">
        <v>879</v>
      </c>
      <c r="G230" s="8" t="s">
        <v>298</v>
      </c>
      <c r="H230" s="124">
        <v>1</v>
      </c>
      <c r="I230" s="8">
        <v>71178000000</v>
      </c>
      <c r="J230" s="8" t="s">
        <v>616</v>
      </c>
      <c r="K230" s="137">
        <v>273520</v>
      </c>
      <c r="L230" s="1" t="s">
        <v>63</v>
      </c>
      <c r="M230" s="7" t="s">
        <v>86</v>
      </c>
      <c r="N230" s="8" t="s">
        <v>44</v>
      </c>
      <c r="O230" s="1" t="s">
        <v>34</v>
      </c>
      <c r="P230" s="92" t="s">
        <v>371</v>
      </c>
    </row>
    <row r="231" spans="1:16" s="125" customFormat="1" ht="141" customHeight="1">
      <c r="A231" s="8">
        <v>206</v>
      </c>
      <c r="B231" s="7" t="s">
        <v>175</v>
      </c>
      <c r="C231" s="7" t="s">
        <v>175</v>
      </c>
      <c r="D231" s="135" t="s">
        <v>473</v>
      </c>
      <c r="E231" s="136" t="s">
        <v>474</v>
      </c>
      <c r="F231" s="8">
        <v>879</v>
      </c>
      <c r="G231" s="8" t="s">
        <v>37</v>
      </c>
      <c r="H231" s="124">
        <v>1</v>
      </c>
      <c r="I231" s="8">
        <v>71178000000</v>
      </c>
      <c r="J231" s="8" t="s">
        <v>616</v>
      </c>
      <c r="K231" s="137" t="s">
        <v>475</v>
      </c>
      <c r="L231" s="1" t="s">
        <v>63</v>
      </c>
      <c r="M231" s="7" t="s">
        <v>86</v>
      </c>
      <c r="N231" s="8" t="s">
        <v>44</v>
      </c>
      <c r="O231" s="1" t="s">
        <v>34</v>
      </c>
      <c r="P231" s="92" t="s">
        <v>371</v>
      </c>
    </row>
    <row r="232" spans="1:16" s="125" customFormat="1" ht="354.75" customHeight="1">
      <c r="A232" s="8">
        <v>207</v>
      </c>
      <c r="B232" s="7" t="s">
        <v>153</v>
      </c>
      <c r="C232" s="7" t="s">
        <v>152</v>
      </c>
      <c r="D232" s="135" t="s">
        <v>476</v>
      </c>
      <c r="E232" s="136" t="s">
        <v>477</v>
      </c>
      <c r="F232" s="8">
        <v>879</v>
      </c>
      <c r="G232" s="8" t="s">
        <v>37</v>
      </c>
      <c r="H232" s="124">
        <v>1</v>
      </c>
      <c r="I232" s="8">
        <v>71178000000</v>
      </c>
      <c r="J232" s="8" t="s">
        <v>616</v>
      </c>
      <c r="K232" s="137" t="s">
        <v>478</v>
      </c>
      <c r="L232" s="1" t="s">
        <v>63</v>
      </c>
      <c r="M232" s="7" t="s">
        <v>86</v>
      </c>
      <c r="N232" s="8" t="s">
        <v>44</v>
      </c>
      <c r="O232" s="1" t="s">
        <v>34</v>
      </c>
      <c r="P232" s="92" t="s">
        <v>371</v>
      </c>
    </row>
    <row r="233" spans="1:16" s="125" customFormat="1" ht="69">
      <c r="A233" s="8">
        <v>208</v>
      </c>
      <c r="B233" s="7" t="s">
        <v>230</v>
      </c>
      <c r="C233" s="7" t="s">
        <v>230</v>
      </c>
      <c r="D233" s="31" t="s">
        <v>479</v>
      </c>
      <c r="E233" s="31" t="s">
        <v>226</v>
      </c>
      <c r="F233" s="7">
        <v>166</v>
      </c>
      <c r="G233" s="7" t="s">
        <v>107</v>
      </c>
      <c r="H233" s="131" t="s">
        <v>480</v>
      </c>
      <c r="I233" s="7">
        <v>71178000000</v>
      </c>
      <c r="J233" s="8" t="s">
        <v>616</v>
      </c>
      <c r="K233" s="89">
        <v>1497665</v>
      </c>
      <c r="L233" s="7" t="s">
        <v>63</v>
      </c>
      <c r="M233" s="7" t="s">
        <v>86</v>
      </c>
      <c r="N233" s="7" t="s">
        <v>44</v>
      </c>
      <c r="O233" s="7" t="s">
        <v>34</v>
      </c>
      <c r="P233" s="92" t="s">
        <v>376</v>
      </c>
    </row>
    <row r="234" spans="1:16" s="125" customFormat="1" ht="38.25">
      <c r="A234" s="8">
        <v>209</v>
      </c>
      <c r="B234" s="7" t="s">
        <v>230</v>
      </c>
      <c r="C234" s="7" t="s">
        <v>230</v>
      </c>
      <c r="D234" s="31" t="s">
        <v>481</v>
      </c>
      <c r="E234" s="31" t="s">
        <v>226</v>
      </c>
      <c r="F234" s="7">
        <v>112</v>
      </c>
      <c r="G234" s="7" t="s">
        <v>482</v>
      </c>
      <c r="H234" s="131" t="s">
        <v>480</v>
      </c>
      <c r="I234" s="7">
        <v>71178000000</v>
      </c>
      <c r="J234" s="8" t="s">
        <v>616</v>
      </c>
      <c r="K234" s="88" t="s">
        <v>483</v>
      </c>
      <c r="L234" s="7" t="s">
        <v>63</v>
      </c>
      <c r="M234" s="7" t="s">
        <v>86</v>
      </c>
      <c r="N234" s="7" t="s">
        <v>44</v>
      </c>
      <c r="O234" s="7" t="s">
        <v>34</v>
      </c>
      <c r="P234" s="92"/>
    </row>
    <row r="235" spans="1:16" s="125" customFormat="1" ht="57.75">
      <c r="A235" s="8">
        <v>210</v>
      </c>
      <c r="B235" s="121" t="s">
        <v>230</v>
      </c>
      <c r="C235" s="121" t="s">
        <v>230</v>
      </c>
      <c r="D235" s="151" t="s">
        <v>484</v>
      </c>
      <c r="E235" s="31" t="s">
        <v>226</v>
      </c>
      <c r="F235" s="121">
        <v>112</v>
      </c>
      <c r="G235" s="121" t="s">
        <v>482</v>
      </c>
      <c r="H235" s="132" t="s">
        <v>480</v>
      </c>
      <c r="I235" s="121">
        <v>71178000000</v>
      </c>
      <c r="J235" s="8" t="s">
        <v>616</v>
      </c>
      <c r="K235" s="165" t="s">
        <v>485</v>
      </c>
      <c r="L235" s="7" t="s">
        <v>63</v>
      </c>
      <c r="M235" s="121" t="s">
        <v>86</v>
      </c>
      <c r="N235" s="121" t="s">
        <v>44</v>
      </c>
      <c r="O235" s="7" t="s">
        <v>34</v>
      </c>
      <c r="P235" s="92" t="s">
        <v>376</v>
      </c>
    </row>
    <row r="236" spans="1:16" s="125" customFormat="1" ht="69">
      <c r="A236" s="8">
        <v>211</v>
      </c>
      <c r="B236" s="7" t="s">
        <v>230</v>
      </c>
      <c r="C236" s="25" t="s">
        <v>230</v>
      </c>
      <c r="D236" s="34" t="s">
        <v>486</v>
      </c>
      <c r="E236" s="31" t="s">
        <v>226</v>
      </c>
      <c r="F236" s="7">
        <v>166</v>
      </c>
      <c r="G236" s="25" t="s">
        <v>107</v>
      </c>
      <c r="H236" s="131" t="s">
        <v>480</v>
      </c>
      <c r="I236" s="7">
        <v>71178000000</v>
      </c>
      <c r="J236" s="8" t="s">
        <v>616</v>
      </c>
      <c r="K236" s="89">
        <v>420000</v>
      </c>
      <c r="L236" s="7" t="s">
        <v>63</v>
      </c>
      <c r="M236" s="7" t="s">
        <v>86</v>
      </c>
      <c r="N236" s="7" t="s">
        <v>44</v>
      </c>
      <c r="O236" s="7" t="s">
        <v>34</v>
      </c>
      <c r="P236" s="92" t="s">
        <v>376</v>
      </c>
    </row>
    <row r="237" spans="1:16" s="125" customFormat="1" ht="53.25">
      <c r="A237" s="8">
        <v>212</v>
      </c>
      <c r="B237" s="7" t="s">
        <v>230</v>
      </c>
      <c r="C237" s="25" t="s">
        <v>230</v>
      </c>
      <c r="D237" s="34" t="s">
        <v>487</v>
      </c>
      <c r="E237" s="31" t="s">
        <v>226</v>
      </c>
      <c r="F237" s="8">
        <v>796</v>
      </c>
      <c r="G237" s="25" t="s">
        <v>50</v>
      </c>
      <c r="H237" s="131" t="s">
        <v>480</v>
      </c>
      <c r="I237" s="7">
        <v>71178000000</v>
      </c>
      <c r="J237" s="8" t="s">
        <v>616</v>
      </c>
      <c r="K237" s="89">
        <v>355000</v>
      </c>
      <c r="L237" s="7" t="s">
        <v>63</v>
      </c>
      <c r="M237" s="7" t="s">
        <v>86</v>
      </c>
      <c r="N237" s="7" t="s">
        <v>44</v>
      </c>
      <c r="O237" s="7" t="s">
        <v>34</v>
      </c>
      <c r="P237" s="92" t="s">
        <v>376</v>
      </c>
    </row>
    <row r="238" spans="1:16" s="125" customFormat="1" ht="53.25">
      <c r="A238" s="8">
        <v>213</v>
      </c>
      <c r="B238" s="7" t="s">
        <v>230</v>
      </c>
      <c r="C238" s="7" t="s">
        <v>230</v>
      </c>
      <c r="D238" s="31" t="s">
        <v>488</v>
      </c>
      <c r="E238" s="31" t="s">
        <v>226</v>
      </c>
      <c r="F238" s="7">
        <v>166</v>
      </c>
      <c r="G238" s="7" t="s">
        <v>107</v>
      </c>
      <c r="H238" s="131" t="s">
        <v>480</v>
      </c>
      <c r="I238" s="7">
        <v>71178000000</v>
      </c>
      <c r="J238" s="8" t="s">
        <v>616</v>
      </c>
      <c r="K238" s="89">
        <v>500000</v>
      </c>
      <c r="L238" s="7" t="s">
        <v>63</v>
      </c>
      <c r="M238" s="7" t="s">
        <v>86</v>
      </c>
      <c r="N238" s="7" t="s">
        <v>44</v>
      </c>
      <c r="O238" s="7" t="s">
        <v>34</v>
      </c>
      <c r="P238" s="92" t="s">
        <v>376</v>
      </c>
    </row>
    <row r="239" spans="1:16" s="65" customFormat="1" ht="107.25" customHeight="1">
      <c r="A239" s="8">
        <v>214</v>
      </c>
      <c r="B239" s="6" t="s">
        <v>175</v>
      </c>
      <c r="C239" s="6" t="s">
        <v>175</v>
      </c>
      <c r="D239" s="133" t="s">
        <v>489</v>
      </c>
      <c r="E239" s="134" t="s">
        <v>797</v>
      </c>
      <c r="F239" s="8">
        <v>879</v>
      </c>
      <c r="G239" s="8" t="s">
        <v>37</v>
      </c>
      <c r="H239" s="8">
        <v>1</v>
      </c>
      <c r="I239" s="8">
        <v>71178000000</v>
      </c>
      <c r="J239" s="8" t="s">
        <v>616</v>
      </c>
      <c r="K239" s="13">
        <v>316368</v>
      </c>
      <c r="L239" s="8" t="s">
        <v>63</v>
      </c>
      <c r="M239" s="7" t="s">
        <v>86</v>
      </c>
      <c r="N239" s="8" t="s">
        <v>44</v>
      </c>
      <c r="O239" s="1" t="s">
        <v>34</v>
      </c>
      <c r="P239" s="92" t="s">
        <v>371</v>
      </c>
    </row>
    <row r="240" spans="1:16" s="65" customFormat="1" ht="129" customHeight="1">
      <c r="A240" s="8">
        <v>215</v>
      </c>
      <c r="B240" s="6" t="s">
        <v>175</v>
      </c>
      <c r="C240" s="6" t="s">
        <v>175</v>
      </c>
      <c r="D240" s="135" t="s">
        <v>490</v>
      </c>
      <c r="E240" s="136" t="s">
        <v>798</v>
      </c>
      <c r="F240" s="8">
        <v>879</v>
      </c>
      <c r="G240" s="8" t="s">
        <v>37</v>
      </c>
      <c r="H240" s="8">
        <v>1</v>
      </c>
      <c r="I240" s="8">
        <v>71178000000</v>
      </c>
      <c r="J240" s="8" t="s">
        <v>616</v>
      </c>
      <c r="K240" s="137">
        <v>212160</v>
      </c>
      <c r="L240" s="1" t="s">
        <v>63</v>
      </c>
      <c r="M240" s="7" t="s">
        <v>86</v>
      </c>
      <c r="N240" s="8" t="s">
        <v>44</v>
      </c>
      <c r="O240" s="1" t="s">
        <v>34</v>
      </c>
      <c r="P240" s="92" t="s">
        <v>371</v>
      </c>
    </row>
    <row r="241" spans="1:16" s="125" customFormat="1" ht="38.25">
      <c r="A241" s="8">
        <v>216</v>
      </c>
      <c r="B241" s="1" t="s">
        <v>91</v>
      </c>
      <c r="C241" s="1" t="s">
        <v>91</v>
      </c>
      <c r="D241" s="133" t="s">
        <v>491</v>
      </c>
      <c r="E241" s="133" t="s">
        <v>492</v>
      </c>
      <c r="F241" s="8">
        <v>792</v>
      </c>
      <c r="G241" s="8" t="s">
        <v>399</v>
      </c>
      <c r="H241" s="124">
        <v>28</v>
      </c>
      <c r="I241" s="8">
        <v>71178000000</v>
      </c>
      <c r="J241" s="8" t="s">
        <v>616</v>
      </c>
      <c r="K241" s="137" t="s">
        <v>493</v>
      </c>
      <c r="L241" s="161" t="s">
        <v>63</v>
      </c>
      <c r="M241" s="162" t="s">
        <v>86</v>
      </c>
      <c r="N241" s="8" t="s">
        <v>44</v>
      </c>
      <c r="O241" s="8" t="s">
        <v>34</v>
      </c>
      <c r="P241" s="92" t="s">
        <v>401</v>
      </c>
    </row>
    <row r="242" spans="1:16" s="125" customFormat="1" ht="38.25">
      <c r="A242" s="8">
        <v>217</v>
      </c>
      <c r="B242" s="8" t="s">
        <v>38</v>
      </c>
      <c r="C242" s="8" t="s">
        <v>38</v>
      </c>
      <c r="D242" s="133" t="s">
        <v>494</v>
      </c>
      <c r="E242" s="133" t="s">
        <v>495</v>
      </c>
      <c r="F242" s="8">
        <v>366</v>
      </c>
      <c r="G242" s="8" t="s">
        <v>72</v>
      </c>
      <c r="H242" s="124">
        <v>1</v>
      </c>
      <c r="I242" s="8">
        <v>71178000000</v>
      </c>
      <c r="J242" s="8" t="s">
        <v>616</v>
      </c>
      <c r="K242" s="137" t="s">
        <v>496</v>
      </c>
      <c r="L242" s="160" t="s">
        <v>63</v>
      </c>
      <c r="M242" s="162" t="s">
        <v>86</v>
      </c>
      <c r="N242" s="8" t="s">
        <v>44</v>
      </c>
      <c r="O242" s="8" t="s">
        <v>34</v>
      </c>
      <c r="P242" s="92" t="s">
        <v>401</v>
      </c>
    </row>
    <row r="243" spans="1:16" s="126" customFormat="1" ht="45.75">
      <c r="A243" s="8">
        <v>218</v>
      </c>
      <c r="B243" s="8" t="s">
        <v>497</v>
      </c>
      <c r="C243" s="8" t="s">
        <v>497</v>
      </c>
      <c r="D243" s="133" t="s">
        <v>498</v>
      </c>
      <c r="E243" s="133" t="s">
        <v>499</v>
      </c>
      <c r="F243" s="8">
        <v>113</v>
      </c>
      <c r="G243" s="8" t="s">
        <v>500</v>
      </c>
      <c r="H243" s="124" t="s">
        <v>501</v>
      </c>
      <c r="I243" s="8">
        <v>71178000000</v>
      </c>
      <c r="J243" s="8" t="s">
        <v>616</v>
      </c>
      <c r="K243" s="137" t="s">
        <v>502</v>
      </c>
      <c r="L243" s="160" t="s">
        <v>63</v>
      </c>
      <c r="M243" s="166" t="s">
        <v>86</v>
      </c>
      <c r="N243" s="8" t="s">
        <v>44</v>
      </c>
      <c r="O243" s="8" t="s">
        <v>34</v>
      </c>
      <c r="P243" s="92" t="s">
        <v>388</v>
      </c>
    </row>
    <row r="244" spans="1:16" s="126" customFormat="1" ht="45.75">
      <c r="A244" s="8">
        <v>219</v>
      </c>
      <c r="B244" s="7" t="s">
        <v>497</v>
      </c>
      <c r="C244" s="7" t="s">
        <v>497</v>
      </c>
      <c r="D244" s="31" t="s">
        <v>503</v>
      </c>
      <c r="E244" s="31" t="s">
        <v>504</v>
      </c>
      <c r="F244" s="7">
        <v>879</v>
      </c>
      <c r="G244" s="7" t="s">
        <v>37</v>
      </c>
      <c r="H244" s="7">
        <v>1</v>
      </c>
      <c r="I244" s="8">
        <v>71178000000</v>
      </c>
      <c r="J244" s="8" t="s">
        <v>616</v>
      </c>
      <c r="K244" s="89">
        <v>492000</v>
      </c>
      <c r="L244" s="157" t="s">
        <v>63</v>
      </c>
      <c r="M244" s="166" t="s">
        <v>86</v>
      </c>
      <c r="N244" s="7" t="s">
        <v>44</v>
      </c>
      <c r="O244" s="7" t="s">
        <v>34</v>
      </c>
      <c r="P244" s="92" t="s">
        <v>388</v>
      </c>
    </row>
    <row r="245" spans="1:16" s="126" customFormat="1" ht="38.25">
      <c r="A245" s="8">
        <v>220</v>
      </c>
      <c r="B245" s="8" t="s">
        <v>497</v>
      </c>
      <c r="C245" s="8" t="s">
        <v>497</v>
      </c>
      <c r="D245" s="133" t="s">
        <v>505</v>
      </c>
      <c r="E245" s="133" t="s">
        <v>506</v>
      </c>
      <c r="F245" s="8">
        <v>879</v>
      </c>
      <c r="G245" s="8" t="s">
        <v>37</v>
      </c>
      <c r="H245" s="8">
        <v>1</v>
      </c>
      <c r="I245" s="8">
        <v>71178000000</v>
      </c>
      <c r="J245" s="8" t="s">
        <v>616</v>
      </c>
      <c r="K245" s="137" t="s">
        <v>507</v>
      </c>
      <c r="L245" s="160" t="s">
        <v>63</v>
      </c>
      <c r="M245" s="166" t="s">
        <v>86</v>
      </c>
      <c r="N245" s="8" t="s">
        <v>44</v>
      </c>
      <c r="O245" s="8" t="s">
        <v>34</v>
      </c>
      <c r="P245" s="92" t="s">
        <v>388</v>
      </c>
    </row>
    <row r="246" spans="1:16" s="125" customFormat="1" ht="54.75">
      <c r="A246" s="8">
        <v>221</v>
      </c>
      <c r="B246" s="20" t="s">
        <v>508</v>
      </c>
      <c r="C246" s="20" t="s">
        <v>509</v>
      </c>
      <c r="D246" s="133" t="s">
        <v>510</v>
      </c>
      <c r="E246" s="133" t="s">
        <v>504</v>
      </c>
      <c r="F246" s="8">
        <v>796</v>
      </c>
      <c r="G246" s="8" t="s">
        <v>50</v>
      </c>
      <c r="H246" s="124">
        <v>1</v>
      </c>
      <c r="I246" s="8">
        <v>71178000000</v>
      </c>
      <c r="J246" s="8" t="s">
        <v>616</v>
      </c>
      <c r="K246" s="13">
        <v>122211.8</v>
      </c>
      <c r="L246" s="160" t="s">
        <v>63</v>
      </c>
      <c r="M246" s="103" t="s">
        <v>86</v>
      </c>
      <c r="N246" s="163" t="s">
        <v>44</v>
      </c>
      <c r="O246" s="8" t="s">
        <v>34</v>
      </c>
      <c r="P246" s="92" t="s">
        <v>410</v>
      </c>
    </row>
    <row r="247" spans="1:16" s="125" customFormat="1" ht="45.75">
      <c r="A247" s="8">
        <v>222</v>
      </c>
      <c r="B247" s="8" t="s">
        <v>91</v>
      </c>
      <c r="C247" s="8" t="s">
        <v>91</v>
      </c>
      <c r="D247" s="133" t="s">
        <v>511</v>
      </c>
      <c r="E247" s="133" t="s">
        <v>512</v>
      </c>
      <c r="F247" s="8">
        <v>879</v>
      </c>
      <c r="G247" s="8" t="s">
        <v>37</v>
      </c>
      <c r="H247" s="124">
        <v>1</v>
      </c>
      <c r="I247" s="8">
        <v>71178000000</v>
      </c>
      <c r="J247" s="8" t="s">
        <v>616</v>
      </c>
      <c r="K247" s="137" t="s">
        <v>513</v>
      </c>
      <c r="L247" s="160" t="s">
        <v>63</v>
      </c>
      <c r="M247" s="160" t="s">
        <v>160</v>
      </c>
      <c r="N247" s="163" t="s">
        <v>44</v>
      </c>
      <c r="O247" s="8" t="s">
        <v>34</v>
      </c>
      <c r="P247" s="92" t="s">
        <v>514</v>
      </c>
    </row>
    <row r="248" spans="1:16" s="125" customFormat="1" ht="45.75">
      <c r="A248" s="8">
        <v>223</v>
      </c>
      <c r="B248" s="8" t="s">
        <v>91</v>
      </c>
      <c r="C248" s="8" t="s">
        <v>91</v>
      </c>
      <c r="D248" s="133" t="s">
        <v>515</v>
      </c>
      <c r="E248" s="133" t="s">
        <v>516</v>
      </c>
      <c r="F248" s="8">
        <v>879</v>
      </c>
      <c r="G248" s="8" t="s">
        <v>37</v>
      </c>
      <c r="H248" s="124">
        <v>1</v>
      </c>
      <c r="I248" s="8">
        <v>71178000000</v>
      </c>
      <c r="J248" s="8" t="s">
        <v>616</v>
      </c>
      <c r="K248" s="137" t="s">
        <v>517</v>
      </c>
      <c r="L248" s="160" t="s">
        <v>63</v>
      </c>
      <c r="M248" s="160" t="s">
        <v>160</v>
      </c>
      <c r="N248" s="163" t="s">
        <v>44</v>
      </c>
      <c r="O248" s="8" t="s">
        <v>34</v>
      </c>
      <c r="P248" s="92" t="s">
        <v>514</v>
      </c>
    </row>
    <row r="249" spans="1:16" s="125" customFormat="1" ht="38.25">
      <c r="A249" s="8">
        <v>224</v>
      </c>
      <c r="B249" s="8" t="s">
        <v>61</v>
      </c>
      <c r="C249" s="8" t="s">
        <v>66</v>
      </c>
      <c r="D249" s="31" t="s">
        <v>518</v>
      </c>
      <c r="E249" s="133" t="s">
        <v>519</v>
      </c>
      <c r="F249" s="8">
        <v>879</v>
      </c>
      <c r="G249" s="8" t="s">
        <v>37</v>
      </c>
      <c r="H249" s="124">
        <v>1</v>
      </c>
      <c r="I249" s="8">
        <v>71178000000</v>
      </c>
      <c r="J249" s="8" t="s">
        <v>616</v>
      </c>
      <c r="K249" s="89" t="s">
        <v>520</v>
      </c>
      <c r="L249" s="109" t="s">
        <v>63</v>
      </c>
      <c r="M249" s="160" t="s">
        <v>308</v>
      </c>
      <c r="N249" s="8" t="s">
        <v>44</v>
      </c>
      <c r="O249" s="162" t="s">
        <v>36</v>
      </c>
      <c r="P249" s="130" t="s">
        <v>406</v>
      </c>
    </row>
    <row r="250" spans="1:16" s="125" customFormat="1" ht="45.75">
      <c r="A250" s="8">
        <v>225</v>
      </c>
      <c r="B250" s="8" t="s">
        <v>91</v>
      </c>
      <c r="C250" s="8" t="s">
        <v>91</v>
      </c>
      <c r="D250" s="133" t="s">
        <v>521</v>
      </c>
      <c r="E250" s="133" t="s">
        <v>516</v>
      </c>
      <c r="F250" s="8">
        <v>879</v>
      </c>
      <c r="G250" s="8" t="s">
        <v>37</v>
      </c>
      <c r="H250" s="124">
        <v>1</v>
      </c>
      <c r="I250" s="8">
        <v>71178000000</v>
      </c>
      <c r="J250" s="8" t="s">
        <v>616</v>
      </c>
      <c r="K250" s="137" t="s">
        <v>522</v>
      </c>
      <c r="L250" s="109" t="s">
        <v>31</v>
      </c>
      <c r="M250" s="160" t="s">
        <v>160</v>
      </c>
      <c r="N250" s="163" t="s">
        <v>44</v>
      </c>
      <c r="O250" s="8" t="s">
        <v>34</v>
      </c>
      <c r="P250" s="92" t="s">
        <v>514</v>
      </c>
    </row>
    <row r="251" spans="1:16" s="125" customFormat="1" ht="45.75">
      <c r="A251" s="8">
        <v>226</v>
      </c>
      <c r="B251" s="8" t="s">
        <v>91</v>
      </c>
      <c r="C251" s="8" t="s">
        <v>91</v>
      </c>
      <c r="D251" s="133" t="s">
        <v>523</v>
      </c>
      <c r="E251" s="133" t="s">
        <v>524</v>
      </c>
      <c r="F251" s="8">
        <v>879</v>
      </c>
      <c r="G251" s="8" t="s">
        <v>37</v>
      </c>
      <c r="H251" s="124">
        <v>1</v>
      </c>
      <c r="I251" s="8">
        <v>71178000000</v>
      </c>
      <c r="J251" s="8" t="s">
        <v>616</v>
      </c>
      <c r="K251" s="137" t="s">
        <v>525</v>
      </c>
      <c r="L251" s="109" t="s">
        <v>58</v>
      </c>
      <c r="M251" s="160" t="s">
        <v>52</v>
      </c>
      <c r="N251" s="163" t="s">
        <v>44</v>
      </c>
      <c r="O251" s="8" t="s">
        <v>34</v>
      </c>
      <c r="P251" s="92" t="s">
        <v>514</v>
      </c>
    </row>
    <row r="252" spans="1:16" s="125" customFormat="1" ht="40.5">
      <c r="A252" s="8">
        <v>227</v>
      </c>
      <c r="B252" s="147" t="s">
        <v>91</v>
      </c>
      <c r="C252" s="8" t="s">
        <v>91</v>
      </c>
      <c r="D252" s="133" t="s">
        <v>526</v>
      </c>
      <c r="E252" s="133" t="s">
        <v>527</v>
      </c>
      <c r="F252" s="8">
        <v>879</v>
      </c>
      <c r="G252" s="8" t="s">
        <v>37</v>
      </c>
      <c r="H252" s="124">
        <v>1</v>
      </c>
      <c r="I252" s="8">
        <v>71178000000</v>
      </c>
      <c r="J252" s="8" t="s">
        <v>616</v>
      </c>
      <c r="K252" s="13" t="s">
        <v>528</v>
      </c>
      <c r="L252" s="79" t="s">
        <v>31</v>
      </c>
      <c r="M252" s="162" t="s">
        <v>454</v>
      </c>
      <c r="N252" s="8" t="s">
        <v>44</v>
      </c>
      <c r="O252" s="8" t="s">
        <v>34</v>
      </c>
      <c r="P252" s="92" t="s">
        <v>455</v>
      </c>
    </row>
    <row r="253" spans="1:16" s="125" customFormat="1" ht="54">
      <c r="A253" s="8">
        <v>228</v>
      </c>
      <c r="B253" s="8" t="s">
        <v>529</v>
      </c>
      <c r="C253" s="8" t="s">
        <v>617</v>
      </c>
      <c r="D253" s="135" t="s">
        <v>530</v>
      </c>
      <c r="E253" s="133" t="s">
        <v>531</v>
      </c>
      <c r="F253" s="8">
        <v>879</v>
      </c>
      <c r="G253" s="8" t="s">
        <v>37</v>
      </c>
      <c r="H253" s="124">
        <v>1</v>
      </c>
      <c r="I253" s="133">
        <v>71178000000</v>
      </c>
      <c r="J253" s="8" t="s">
        <v>616</v>
      </c>
      <c r="K253" s="137" t="s">
        <v>532</v>
      </c>
      <c r="L253" s="160" t="s">
        <v>31</v>
      </c>
      <c r="M253" s="160" t="s">
        <v>52</v>
      </c>
      <c r="N253" s="8" t="s">
        <v>44</v>
      </c>
      <c r="O253" s="8" t="s">
        <v>34</v>
      </c>
      <c r="P253" s="92" t="s">
        <v>396</v>
      </c>
    </row>
    <row r="254" spans="1:16" s="125" customFormat="1" ht="45.75">
      <c r="A254" s="8">
        <v>229</v>
      </c>
      <c r="B254" s="8" t="s">
        <v>91</v>
      </c>
      <c r="C254" s="8" t="s">
        <v>91</v>
      </c>
      <c r="D254" s="133" t="s">
        <v>533</v>
      </c>
      <c r="E254" s="133" t="s">
        <v>534</v>
      </c>
      <c r="F254" s="8">
        <v>879</v>
      </c>
      <c r="G254" s="8" t="s">
        <v>37</v>
      </c>
      <c r="H254" s="124">
        <v>1</v>
      </c>
      <c r="I254" s="8">
        <v>71178000000</v>
      </c>
      <c r="J254" s="8" t="s">
        <v>616</v>
      </c>
      <c r="K254" s="137" t="s">
        <v>535</v>
      </c>
      <c r="L254" s="160" t="s">
        <v>58</v>
      </c>
      <c r="M254" s="160" t="s">
        <v>52</v>
      </c>
      <c r="N254" s="163" t="s">
        <v>44</v>
      </c>
      <c r="O254" s="8" t="s">
        <v>34</v>
      </c>
      <c r="P254" s="92" t="s">
        <v>514</v>
      </c>
    </row>
    <row r="255" spans="1:16" s="125" customFormat="1" ht="45.75">
      <c r="A255" s="8">
        <v>230</v>
      </c>
      <c r="B255" s="8" t="s">
        <v>91</v>
      </c>
      <c r="C255" s="8" t="s">
        <v>91</v>
      </c>
      <c r="D255" s="133" t="s">
        <v>536</v>
      </c>
      <c r="E255" s="133" t="s">
        <v>537</v>
      </c>
      <c r="F255" s="8">
        <v>879</v>
      </c>
      <c r="G255" s="8" t="s">
        <v>37</v>
      </c>
      <c r="H255" s="124">
        <v>1</v>
      </c>
      <c r="I255" s="8">
        <v>71178000000</v>
      </c>
      <c r="J255" s="8" t="s">
        <v>616</v>
      </c>
      <c r="K255" s="137" t="s">
        <v>538</v>
      </c>
      <c r="L255" s="8" t="s">
        <v>58</v>
      </c>
      <c r="M255" s="160" t="s">
        <v>137</v>
      </c>
      <c r="N255" s="163" t="s">
        <v>44</v>
      </c>
      <c r="O255" s="8" t="s">
        <v>34</v>
      </c>
      <c r="P255" s="92" t="s">
        <v>514</v>
      </c>
    </row>
    <row r="256" spans="1:16" s="125" customFormat="1" ht="69">
      <c r="A256" s="8">
        <v>231</v>
      </c>
      <c r="B256" s="7" t="s">
        <v>211</v>
      </c>
      <c r="C256" s="7" t="s">
        <v>211</v>
      </c>
      <c r="D256" s="31" t="s">
        <v>539</v>
      </c>
      <c r="E256" s="31" t="s">
        <v>226</v>
      </c>
      <c r="F256" s="7">
        <v>796</v>
      </c>
      <c r="G256" s="7" t="s">
        <v>50</v>
      </c>
      <c r="H256" s="131" t="s">
        <v>480</v>
      </c>
      <c r="I256" s="7">
        <v>71178000000</v>
      </c>
      <c r="J256" s="8" t="s">
        <v>616</v>
      </c>
      <c r="K256" s="89">
        <v>125000</v>
      </c>
      <c r="L256" s="156" t="s">
        <v>540</v>
      </c>
      <c r="M256" s="7" t="s">
        <v>86</v>
      </c>
      <c r="N256" s="7" t="s">
        <v>44</v>
      </c>
      <c r="O256" s="7" t="s">
        <v>34</v>
      </c>
      <c r="P256" s="92" t="s">
        <v>376</v>
      </c>
    </row>
    <row r="257" spans="1:16" s="125" customFormat="1" ht="39">
      <c r="A257" s="8">
        <v>232</v>
      </c>
      <c r="B257" s="8" t="s">
        <v>416</v>
      </c>
      <c r="C257" s="8" t="s">
        <v>416</v>
      </c>
      <c r="D257" s="133" t="s">
        <v>541</v>
      </c>
      <c r="E257" s="133" t="s">
        <v>542</v>
      </c>
      <c r="F257" s="8">
        <v>796</v>
      </c>
      <c r="G257" s="8" t="s">
        <v>50</v>
      </c>
      <c r="H257" s="127" t="s">
        <v>543</v>
      </c>
      <c r="I257" s="7">
        <v>71178000000</v>
      </c>
      <c r="J257" s="8" t="s">
        <v>616</v>
      </c>
      <c r="K257" s="137" t="s">
        <v>544</v>
      </c>
      <c r="L257" s="160" t="s">
        <v>63</v>
      </c>
      <c r="M257" s="5" t="s">
        <v>86</v>
      </c>
      <c r="N257" s="7" t="s">
        <v>609</v>
      </c>
      <c r="O257" s="131" t="s">
        <v>609</v>
      </c>
      <c r="P257" s="92" t="s">
        <v>401</v>
      </c>
    </row>
    <row r="258" spans="1:16" s="125" customFormat="1" ht="51">
      <c r="A258" s="8">
        <v>233</v>
      </c>
      <c r="B258" s="8" t="s">
        <v>103</v>
      </c>
      <c r="C258" s="8" t="s">
        <v>103</v>
      </c>
      <c r="D258" s="133" t="s">
        <v>545</v>
      </c>
      <c r="E258" s="133" t="s">
        <v>546</v>
      </c>
      <c r="F258" s="8">
        <v>168</v>
      </c>
      <c r="G258" s="8" t="s">
        <v>547</v>
      </c>
      <c r="H258" s="124">
        <v>2.5</v>
      </c>
      <c r="I258" s="7">
        <v>71178000000</v>
      </c>
      <c r="J258" s="8" t="s">
        <v>616</v>
      </c>
      <c r="K258" s="13" t="s">
        <v>548</v>
      </c>
      <c r="L258" s="79" t="s">
        <v>63</v>
      </c>
      <c r="M258" s="1" t="s">
        <v>160</v>
      </c>
      <c r="N258" s="7" t="s">
        <v>609</v>
      </c>
      <c r="O258" s="131" t="s">
        <v>609</v>
      </c>
      <c r="P258" s="92" t="s">
        <v>459</v>
      </c>
    </row>
    <row r="259" spans="1:16" s="125" customFormat="1" ht="51">
      <c r="A259" s="8">
        <v>234</v>
      </c>
      <c r="B259" s="8" t="s">
        <v>103</v>
      </c>
      <c r="C259" s="8" t="s">
        <v>103</v>
      </c>
      <c r="D259" s="133" t="s">
        <v>549</v>
      </c>
      <c r="E259" s="133" t="s">
        <v>550</v>
      </c>
      <c r="F259" s="8">
        <v>168</v>
      </c>
      <c r="G259" s="8" t="s">
        <v>547</v>
      </c>
      <c r="H259" s="124">
        <v>10</v>
      </c>
      <c r="I259" s="7">
        <v>71178000000</v>
      </c>
      <c r="J259" s="8" t="s">
        <v>608</v>
      </c>
      <c r="K259" s="13" t="s">
        <v>551</v>
      </c>
      <c r="L259" s="1" t="s">
        <v>58</v>
      </c>
      <c r="M259" s="1" t="s">
        <v>32</v>
      </c>
      <c r="N259" s="7" t="s">
        <v>609</v>
      </c>
      <c r="O259" s="131" t="s">
        <v>609</v>
      </c>
      <c r="P259" s="92" t="s">
        <v>459</v>
      </c>
    </row>
    <row r="260" spans="1:16" s="125" customFormat="1" ht="51">
      <c r="A260" s="8">
        <v>235</v>
      </c>
      <c r="B260" s="8" t="s">
        <v>552</v>
      </c>
      <c r="C260" s="8" t="s">
        <v>552</v>
      </c>
      <c r="D260" s="45" t="s">
        <v>553</v>
      </c>
      <c r="E260" s="133" t="s">
        <v>554</v>
      </c>
      <c r="F260" s="8">
        <v>112</v>
      </c>
      <c r="G260" s="8" t="s">
        <v>482</v>
      </c>
      <c r="H260" s="124">
        <v>1300</v>
      </c>
      <c r="I260" s="7">
        <v>71178000000</v>
      </c>
      <c r="J260" s="8" t="s">
        <v>608</v>
      </c>
      <c r="K260" s="137" t="s">
        <v>555</v>
      </c>
      <c r="L260" s="79" t="s">
        <v>31</v>
      </c>
      <c r="M260" s="8" t="s">
        <v>556</v>
      </c>
      <c r="N260" s="7" t="s">
        <v>609</v>
      </c>
      <c r="O260" s="131" t="s">
        <v>609</v>
      </c>
      <c r="P260" s="92" t="s">
        <v>459</v>
      </c>
    </row>
    <row r="261" spans="1:16" s="125" customFormat="1" ht="51">
      <c r="A261" s="8">
        <v>236</v>
      </c>
      <c r="B261" s="8" t="s">
        <v>552</v>
      </c>
      <c r="C261" s="8" t="s">
        <v>552</v>
      </c>
      <c r="D261" s="133" t="s">
        <v>557</v>
      </c>
      <c r="E261" s="133" t="s">
        <v>558</v>
      </c>
      <c r="F261" s="8">
        <v>166</v>
      </c>
      <c r="G261" s="8" t="s">
        <v>107</v>
      </c>
      <c r="H261" s="124">
        <v>2938</v>
      </c>
      <c r="I261" s="7">
        <v>71178000000</v>
      </c>
      <c r="J261" s="8" t="s">
        <v>608</v>
      </c>
      <c r="K261" s="13" t="s">
        <v>559</v>
      </c>
      <c r="L261" s="79" t="s">
        <v>31</v>
      </c>
      <c r="M261" s="8" t="s">
        <v>556</v>
      </c>
      <c r="N261" s="7" t="s">
        <v>609</v>
      </c>
      <c r="O261" s="131" t="s">
        <v>609</v>
      </c>
      <c r="P261" s="92" t="s">
        <v>459</v>
      </c>
    </row>
    <row r="262" spans="1:15" ht="12.75">
      <c r="A262" s="181"/>
      <c r="B262" s="182"/>
      <c r="C262" s="182"/>
      <c r="D262" s="183"/>
      <c r="E262" s="186" t="s">
        <v>560</v>
      </c>
      <c r="F262" s="184"/>
      <c r="G262" s="184"/>
      <c r="H262" s="184"/>
      <c r="I262" s="182"/>
      <c r="J262" s="182"/>
      <c r="K262" s="185"/>
      <c r="L262" s="182"/>
      <c r="M262" s="182"/>
      <c r="N262" s="182"/>
      <c r="O262" s="182"/>
    </row>
    <row r="263" spans="1:16" s="188" customFormat="1" ht="51">
      <c r="A263" s="63">
        <v>237</v>
      </c>
      <c r="B263" s="28" t="s">
        <v>211</v>
      </c>
      <c r="C263" s="28" t="s">
        <v>83</v>
      </c>
      <c r="D263" s="45" t="s">
        <v>733</v>
      </c>
      <c r="E263" s="22" t="s">
        <v>657</v>
      </c>
      <c r="F263" s="20">
        <v>796</v>
      </c>
      <c r="G263" s="20" t="s">
        <v>50</v>
      </c>
      <c r="H263" s="20">
        <v>8</v>
      </c>
      <c r="I263" s="20" t="s">
        <v>658</v>
      </c>
      <c r="J263" s="20" t="s">
        <v>659</v>
      </c>
      <c r="K263" s="27">
        <v>285000</v>
      </c>
      <c r="L263" s="187" t="s">
        <v>63</v>
      </c>
      <c r="M263" s="155" t="s">
        <v>160</v>
      </c>
      <c r="N263" s="24" t="s">
        <v>60</v>
      </c>
      <c r="O263" s="20" t="s">
        <v>36</v>
      </c>
      <c r="P263" s="202"/>
    </row>
    <row r="264" spans="1:16" ht="51">
      <c r="A264" s="63">
        <v>238</v>
      </c>
      <c r="B264" s="28" t="s">
        <v>97</v>
      </c>
      <c r="C264" s="28" t="s">
        <v>98</v>
      </c>
      <c r="D264" s="22" t="s">
        <v>734</v>
      </c>
      <c r="E264" s="22" t="s">
        <v>657</v>
      </c>
      <c r="F264" s="20">
        <v>796</v>
      </c>
      <c r="G264" s="20" t="s">
        <v>50</v>
      </c>
      <c r="H264" s="20">
        <v>1</v>
      </c>
      <c r="I264" s="20">
        <v>71112000000</v>
      </c>
      <c r="J264" s="20" t="s">
        <v>660</v>
      </c>
      <c r="K264" s="27">
        <v>800000</v>
      </c>
      <c r="L264" s="20" t="s">
        <v>63</v>
      </c>
      <c r="M264" s="28" t="s">
        <v>160</v>
      </c>
      <c r="N264" s="24" t="s">
        <v>60</v>
      </c>
      <c r="O264" s="20" t="s">
        <v>36</v>
      </c>
      <c r="P264" s="172"/>
    </row>
    <row r="265" spans="1:16" s="189" customFormat="1" ht="51">
      <c r="A265" s="63">
        <v>239</v>
      </c>
      <c r="B265" s="28" t="s">
        <v>97</v>
      </c>
      <c r="C265" s="28" t="s">
        <v>661</v>
      </c>
      <c r="D265" s="22" t="s">
        <v>799</v>
      </c>
      <c r="E265" s="22" t="s">
        <v>657</v>
      </c>
      <c r="F265" s="20">
        <v>796</v>
      </c>
      <c r="G265" s="20" t="s">
        <v>50</v>
      </c>
      <c r="H265" s="20">
        <v>7</v>
      </c>
      <c r="I265" s="20">
        <v>71112000000</v>
      </c>
      <c r="J265" s="20" t="s">
        <v>660</v>
      </c>
      <c r="K265" s="27">
        <v>125000</v>
      </c>
      <c r="L265" s="187" t="s">
        <v>63</v>
      </c>
      <c r="M265" s="28" t="s">
        <v>395</v>
      </c>
      <c r="N265" s="24" t="s">
        <v>60</v>
      </c>
      <c r="O265" s="20" t="s">
        <v>36</v>
      </c>
      <c r="P265" s="203"/>
    </row>
    <row r="266" spans="1:16" s="188" customFormat="1" ht="51">
      <c r="A266" s="63">
        <v>240</v>
      </c>
      <c r="B266" s="7" t="s">
        <v>290</v>
      </c>
      <c r="C266" s="7" t="s">
        <v>290</v>
      </c>
      <c r="D266" s="22" t="s">
        <v>662</v>
      </c>
      <c r="E266" s="22" t="s">
        <v>657</v>
      </c>
      <c r="F266" s="1">
        <v>112</v>
      </c>
      <c r="G266" s="20" t="s">
        <v>663</v>
      </c>
      <c r="H266" s="20">
        <v>1450</v>
      </c>
      <c r="I266" s="20" t="s">
        <v>658</v>
      </c>
      <c r="J266" s="20" t="s">
        <v>664</v>
      </c>
      <c r="K266" s="27">
        <v>290000</v>
      </c>
      <c r="L266" s="187" t="s">
        <v>63</v>
      </c>
      <c r="M266" s="155" t="s">
        <v>160</v>
      </c>
      <c r="N266" s="24" t="s">
        <v>60</v>
      </c>
      <c r="O266" s="20" t="s">
        <v>36</v>
      </c>
      <c r="P266" s="202"/>
    </row>
    <row r="267" spans="1:16" s="188" customFormat="1" ht="51">
      <c r="A267" s="63">
        <v>241</v>
      </c>
      <c r="B267" s="28" t="s">
        <v>665</v>
      </c>
      <c r="C267" s="28" t="s">
        <v>174</v>
      </c>
      <c r="D267" s="22" t="s">
        <v>800</v>
      </c>
      <c r="E267" s="22" t="s">
        <v>657</v>
      </c>
      <c r="F267" s="20">
        <v>796</v>
      </c>
      <c r="G267" s="20" t="s">
        <v>50</v>
      </c>
      <c r="H267" s="82" t="s">
        <v>666</v>
      </c>
      <c r="I267" s="20">
        <v>71112000000</v>
      </c>
      <c r="J267" s="20" t="s">
        <v>660</v>
      </c>
      <c r="K267" s="27">
        <v>420000</v>
      </c>
      <c r="L267" s="187" t="s">
        <v>63</v>
      </c>
      <c r="M267" s="155" t="s">
        <v>160</v>
      </c>
      <c r="N267" s="24" t="s">
        <v>60</v>
      </c>
      <c r="O267" s="20" t="s">
        <v>36</v>
      </c>
      <c r="P267" s="202"/>
    </row>
    <row r="268" spans="1:16" s="189" customFormat="1" ht="51">
      <c r="A268" s="63">
        <v>242</v>
      </c>
      <c r="B268" s="28" t="s">
        <v>46</v>
      </c>
      <c r="C268" s="28" t="s">
        <v>47</v>
      </c>
      <c r="D268" s="22" t="s">
        <v>801</v>
      </c>
      <c r="E268" s="22" t="s">
        <v>657</v>
      </c>
      <c r="F268" s="20">
        <v>796</v>
      </c>
      <c r="G268" s="20" t="s">
        <v>50</v>
      </c>
      <c r="H268" s="20">
        <v>2</v>
      </c>
      <c r="I268" s="20">
        <v>71121656000</v>
      </c>
      <c r="J268" s="20" t="s">
        <v>667</v>
      </c>
      <c r="K268" s="27">
        <v>266666</v>
      </c>
      <c r="L268" s="20" t="s">
        <v>63</v>
      </c>
      <c r="M268" s="155" t="s">
        <v>395</v>
      </c>
      <c r="N268" s="24" t="s">
        <v>60</v>
      </c>
      <c r="O268" s="20" t="s">
        <v>36</v>
      </c>
      <c r="P268" s="203"/>
    </row>
    <row r="269" spans="1:16" s="77" customFormat="1" ht="38.25">
      <c r="A269" s="63">
        <v>243</v>
      </c>
      <c r="B269" s="28" t="s">
        <v>61</v>
      </c>
      <c r="C269" s="28" t="s">
        <v>66</v>
      </c>
      <c r="D269" s="22" t="s">
        <v>668</v>
      </c>
      <c r="E269" s="22" t="s">
        <v>669</v>
      </c>
      <c r="F269" s="20">
        <v>366</v>
      </c>
      <c r="G269" s="20" t="s">
        <v>72</v>
      </c>
      <c r="H269" s="20">
        <v>1</v>
      </c>
      <c r="I269" s="20">
        <v>71112000000</v>
      </c>
      <c r="J269" s="20" t="s">
        <v>660</v>
      </c>
      <c r="K269" s="27">
        <v>750000</v>
      </c>
      <c r="L269" s="20" t="s">
        <v>63</v>
      </c>
      <c r="M269" s="28" t="s">
        <v>670</v>
      </c>
      <c r="N269" s="24" t="s">
        <v>60</v>
      </c>
      <c r="O269" s="20" t="s">
        <v>36</v>
      </c>
      <c r="P269" s="173"/>
    </row>
    <row r="270" spans="1:16" s="188" customFormat="1" ht="51">
      <c r="A270" s="63">
        <v>244</v>
      </c>
      <c r="B270" s="28" t="s">
        <v>379</v>
      </c>
      <c r="C270" s="28" t="s">
        <v>564</v>
      </c>
      <c r="D270" s="22" t="s">
        <v>802</v>
      </c>
      <c r="E270" s="22" t="s">
        <v>803</v>
      </c>
      <c r="F270" s="187" t="s">
        <v>428</v>
      </c>
      <c r="G270" s="20" t="s">
        <v>671</v>
      </c>
      <c r="H270" s="20">
        <v>39643</v>
      </c>
      <c r="I270" s="20">
        <v>71112000000</v>
      </c>
      <c r="J270" s="20" t="s">
        <v>660</v>
      </c>
      <c r="K270" s="27">
        <v>1000000</v>
      </c>
      <c r="L270" s="187" t="s">
        <v>31</v>
      </c>
      <c r="M270" s="139" t="s">
        <v>324</v>
      </c>
      <c r="N270" s="24" t="s">
        <v>101</v>
      </c>
      <c r="O270" s="20" t="s">
        <v>36</v>
      </c>
      <c r="P270" s="202"/>
    </row>
    <row r="271" spans="1:16" s="188" customFormat="1" ht="51">
      <c r="A271" s="63">
        <v>245</v>
      </c>
      <c r="B271" s="28" t="s">
        <v>38</v>
      </c>
      <c r="C271" s="28" t="s">
        <v>244</v>
      </c>
      <c r="D271" s="22" t="s">
        <v>804</v>
      </c>
      <c r="E271" s="22" t="s">
        <v>672</v>
      </c>
      <c r="F271" s="25">
        <v>879</v>
      </c>
      <c r="G271" s="28" t="s">
        <v>37</v>
      </c>
      <c r="H271" s="28">
        <v>1</v>
      </c>
      <c r="I271" s="20">
        <v>71112000000</v>
      </c>
      <c r="J271" s="20" t="s">
        <v>660</v>
      </c>
      <c r="K271" s="27">
        <v>600000</v>
      </c>
      <c r="L271" s="187" t="s">
        <v>58</v>
      </c>
      <c r="M271" s="139" t="s">
        <v>52</v>
      </c>
      <c r="N271" s="24" t="s">
        <v>101</v>
      </c>
      <c r="O271" s="20" t="s">
        <v>36</v>
      </c>
      <c r="P271" s="202"/>
    </row>
    <row r="272" spans="1:16" s="188" customFormat="1" ht="58.5" customHeight="1">
      <c r="A272" s="63">
        <v>246</v>
      </c>
      <c r="B272" s="28" t="s">
        <v>379</v>
      </c>
      <c r="C272" s="28" t="s">
        <v>564</v>
      </c>
      <c r="D272" s="22" t="s">
        <v>673</v>
      </c>
      <c r="E272" s="22" t="s">
        <v>674</v>
      </c>
      <c r="F272" s="25">
        <v>879</v>
      </c>
      <c r="G272" s="28" t="s">
        <v>37</v>
      </c>
      <c r="H272" s="28">
        <v>1</v>
      </c>
      <c r="I272" s="20">
        <v>71121656000</v>
      </c>
      <c r="J272" s="20" t="s">
        <v>667</v>
      </c>
      <c r="K272" s="27">
        <v>250000</v>
      </c>
      <c r="L272" s="187" t="s">
        <v>59</v>
      </c>
      <c r="M272" s="155" t="s">
        <v>52</v>
      </c>
      <c r="N272" s="24" t="s">
        <v>101</v>
      </c>
      <c r="O272" s="20" t="s">
        <v>36</v>
      </c>
      <c r="P272" s="202"/>
    </row>
    <row r="273" spans="1:16" s="188" customFormat="1" ht="74.25" customHeight="1">
      <c r="A273" s="63">
        <v>247</v>
      </c>
      <c r="B273" s="7" t="s">
        <v>97</v>
      </c>
      <c r="C273" s="7" t="s">
        <v>98</v>
      </c>
      <c r="D273" s="22" t="s">
        <v>735</v>
      </c>
      <c r="E273" s="22" t="s">
        <v>657</v>
      </c>
      <c r="F273" s="20">
        <v>796</v>
      </c>
      <c r="G273" s="20" t="s">
        <v>50</v>
      </c>
      <c r="H273" s="20">
        <v>1</v>
      </c>
      <c r="I273" s="20">
        <v>71112654000</v>
      </c>
      <c r="J273" s="20" t="s">
        <v>675</v>
      </c>
      <c r="K273" s="27">
        <v>133334</v>
      </c>
      <c r="L273" s="187" t="s">
        <v>676</v>
      </c>
      <c r="M273" s="155" t="s">
        <v>52</v>
      </c>
      <c r="N273" s="24" t="s">
        <v>60</v>
      </c>
      <c r="O273" s="20" t="s">
        <v>36</v>
      </c>
      <c r="P273" s="202"/>
    </row>
    <row r="274" spans="1:16" s="189" customFormat="1" ht="44.25" customHeight="1">
      <c r="A274" s="63">
        <v>248</v>
      </c>
      <c r="B274" s="28" t="s">
        <v>379</v>
      </c>
      <c r="C274" s="28" t="s">
        <v>564</v>
      </c>
      <c r="D274" s="22" t="s">
        <v>677</v>
      </c>
      <c r="E274" s="22" t="s">
        <v>678</v>
      </c>
      <c r="F274" s="6">
        <v>879</v>
      </c>
      <c r="G274" s="6" t="s">
        <v>37</v>
      </c>
      <c r="H274" s="20">
        <v>1</v>
      </c>
      <c r="I274" s="20">
        <v>71112000000</v>
      </c>
      <c r="J274" s="20" t="s">
        <v>660</v>
      </c>
      <c r="K274" s="27">
        <v>350000</v>
      </c>
      <c r="L274" s="187" t="s">
        <v>58</v>
      </c>
      <c r="M274" s="20" t="s">
        <v>324</v>
      </c>
      <c r="N274" s="24" t="s">
        <v>60</v>
      </c>
      <c r="O274" s="20" t="s">
        <v>36</v>
      </c>
      <c r="P274" s="203"/>
    </row>
    <row r="275" spans="1:16" s="189" customFormat="1" ht="55.5" customHeight="1">
      <c r="A275" s="63">
        <v>249</v>
      </c>
      <c r="B275" s="28" t="s">
        <v>679</v>
      </c>
      <c r="C275" s="28" t="s">
        <v>311</v>
      </c>
      <c r="D275" s="22" t="s">
        <v>680</v>
      </c>
      <c r="E275" s="22" t="s">
        <v>686</v>
      </c>
      <c r="F275" s="20">
        <v>796</v>
      </c>
      <c r="G275" s="20" t="s">
        <v>50</v>
      </c>
      <c r="H275" s="82" t="s">
        <v>666</v>
      </c>
      <c r="I275" s="20">
        <v>71112000000</v>
      </c>
      <c r="J275" s="20" t="s">
        <v>660</v>
      </c>
      <c r="K275" s="27">
        <v>100000</v>
      </c>
      <c r="L275" s="20" t="s">
        <v>58</v>
      </c>
      <c r="M275" s="155" t="s">
        <v>324</v>
      </c>
      <c r="N275" s="24" t="s">
        <v>60</v>
      </c>
      <c r="O275" s="20" t="s">
        <v>36</v>
      </c>
      <c r="P275" s="203"/>
    </row>
    <row r="276" spans="1:16" s="188" customFormat="1" ht="54.75" customHeight="1">
      <c r="A276" s="63">
        <v>250</v>
      </c>
      <c r="B276" s="28" t="s">
        <v>679</v>
      </c>
      <c r="C276" s="28" t="s">
        <v>311</v>
      </c>
      <c r="D276" s="45" t="s">
        <v>823</v>
      </c>
      <c r="E276" s="22" t="s">
        <v>681</v>
      </c>
      <c r="F276" s="25">
        <v>879</v>
      </c>
      <c r="G276" s="28" t="s">
        <v>37</v>
      </c>
      <c r="H276" s="82" t="s">
        <v>666</v>
      </c>
      <c r="I276" s="20">
        <v>71112000000</v>
      </c>
      <c r="J276" s="20" t="s">
        <v>660</v>
      </c>
      <c r="K276" s="27">
        <v>250000</v>
      </c>
      <c r="L276" s="187" t="s">
        <v>58</v>
      </c>
      <c r="M276" s="155" t="s">
        <v>324</v>
      </c>
      <c r="N276" s="24" t="s">
        <v>60</v>
      </c>
      <c r="O276" s="20" t="s">
        <v>36</v>
      </c>
      <c r="P276" s="202"/>
    </row>
    <row r="277" spans="1:16" s="189" customFormat="1" ht="49.5" customHeight="1">
      <c r="A277" s="63">
        <v>251</v>
      </c>
      <c r="B277" s="28" t="s">
        <v>682</v>
      </c>
      <c r="C277" s="28" t="s">
        <v>683</v>
      </c>
      <c r="D277" s="22" t="s">
        <v>805</v>
      </c>
      <c r="E277" s="22" t="s">
        <v>681</v>
      </c>
      <c r="F277" s="20">
        <v>796</v>
      </c>
      <c r="G277" s="20" t="s">
        <v>50</v>
      </c>
      <c r="H277" s="20">
        <v>1</v>
      </c>
      <c r="I277" s="20">
        <v>71112000000</v>
      </c>
      <c r="J277" s="20" t="s">
        <v>660</v>
      </c>
      <c r="K277" s="27">
        <v>140000</v>
      </c>
      <c r="L277" s="20" t="s">
        <v>58</v>
      </c>
      <c r="M277" s="28" t="s">
        <v>324</v>
      </c>
      <c r="N277" s="24" t="s">
        <v>60</v>
      </c>
      <c r="O277" s="20" t="s">
        <v>36</v>
      </c>
      <c r="P277" s="203"/>
    </row>
    <row r="278" spans="1:16" s="189" customFormat="1" ht="44.25" customHeight="1">
      <c r="A278" s="63">
        <v>252</v>
      </c>
      <c r="B278" s="28" t="s">
        <v>68</v>
      </c>
      <c r="C278" s="28" t="s">
        <v>301</v>
      </c>
      <c r="D278" s="22" t="s">
        <v>806</v>
      </c>
      <c r="E278" s="22" t="s">
        <v>681</v>
      </c>
      <c r="F278" s="20">
        <v>18</v>
      </c>
      <c r="G278" s="20" t="s">
        <v>684</v>
      </c>
      <c r="H278" s="20">
        <v>24</v>
      </c>
      <c r="I278" s="20">
        <v>71112000000</v>
      </c>
      <c r="J278" s="20" t="s">
        <v>660</v>
      </c>
      <c r="K278" s="88">
        <v>192000</v>
      </c>
      <c r="L278" s="20" t="s">
        <v>59</v>
      </c>
      <c r="M278" s="28" t="s">
        <v>86</v>
      </c>
      <c r="N278" s="24" t="s">
        <v>101</v>
      </c>
      <c r="O278" s="20" t="s">
        <v>36</v>
      </c>
      <c r="P278" s="203"/>
    </row>
    <row r="279" spans="1:16" s="189" customFormat="1" ht="49.5" customHeight="1">
      <c r="A279" s="63">
        <v>253</v>
      </c>
      <c r="B279" s="28" t="s">
        <v>79</v>
      </c>
      <c r="C279" s="28" t="s">
        <v>685</v>
      </c>
      <c r="D279" s="48" t="s">
        <v>807</v>
      </c>
      <c r="E279" s="48" t="s">
        <v>686</v>
      </c>
      <c r="F279" s="20">
        <v>796</v>
      </c>
      <c r="G279" s="20" t="s">
        <v>50</v>
      </c>
      <c r="H279" s="20">
        <v>16</v>
      </c>
      <c r="I279" s="20">
        <v>71112000000</v>
      </c>
      <c r="J279" s="20" t="s">
        <v>660</v>
      </c>
      <c r="K279" s="27">
        <v>150000</v>
      </c>
      <c r="L279" s="20" t="s">
        <v>59</v>
      </c>
      <c r="M279" s="28" t="s">
        <v>86</v>
      </c>
      <c r="N279" s="24" t="s">
        <v>60</v>
      </c>
      <c r="O279" s="20" t="s">
        <v>36</v>
      </c>
      <c r="P279" s="203"/>
    </row>
    <row r="280" spans="1:16" s="188" customFormat="1" ht="48" customHeight="1">
      <c r="A280" s="63">
        <v>254</v>
      </c>
      <c r="B280" s="28" t="s">
        <v>211</v>
      </c>
      <c r="C280" s="28" t="s">
        <v>83</v>
      </c>
      <c r="D280" s="48" t="s">
        <v>808</v>
      </c>
      <c r="E280" s="48" t="s">
        <v>681</v>
      </c>
      <c r="F280" s="187" t="s">
        <v>687</v>
      </c>
      <c r="G280" s="20" t="s">
        <v>758</v>
      </c>
      <c r="H280" s="20">
        <v>550</v>
      </c>
      <c r="I280" s="20">
        <v>71112000000</v>
      </c>
      <c r="J280" s="20" t="s">
        <v>660</v>
      </c>
      <c r="K280" s="27">
        <v>187000</v>
      </c>
      <c r="L280" s="187" t="s">
        <v>59</v>
      </c>
      <c r="M280" s="155" t="s">
        <v>324</v>
      </c>
      <c r="N280" s="24" t="s">
        <v>60</v>
      </c>
      <c r="O280" s="20" t="s">
        <v>36</v>
      </c>
      <c r="P280" s="202"/>
    </row>
    <row r="281" spans="1:16" s="188" customFormat="1" ht="51.75" customHeight="1">
      <c r="A281" s="63">
        <v>255</v>
      </c>
      <c r="B281" s="28" t="s">
        <v>211</v>
      </c>
      <c r="C281" s="28" t="s">
        <v>83</v>
      </c>
      <c r="D281" s="48" t="s">
        <v>736</v>
      </c>
      <c r="E281" s="48" t="s">
        <v>681</v>
      </c>
      <c r="F281" s="187" t="s">
        <v>687</v>
      </c>
      <c r="G281" s="20" t="s">
        <v>758</v>
      </c>
      <c r="H281" s="20">
        <v>160</v>
      </c>
      <c r="I281" s="20" t="s">
        <v>658</v>
      </c>
      <c r="J281" s="20" t="s">
        <v>659</v>
      </c>
      <c r="K281" s="27">
        <v>100000</v>
      </c>
      <c r="L281" s="187" t="s">
        <v>59</v>
      </c>
      <c r="M281" s="155" t="s">
        <v>86</v>
      </c>
      <c r="N281" s="24" t="s">
        <v>60</v>
      </c>
      <c r="O281" s="20" t="s">
        <v>36</v>
      </c>
      <c r="P281" s="202"/>
    </row>
    <row r="282" spans="1:16" s="189" customFormat="1" ht="46.5" customHeight="1">
      <c r="A282" s="63">
        <v>256</v>
      </c>
      <c r="B282" s="28" t="s">
        <v>236</v>
      </c>
      <c r="C282" s="28" t="s">
        <v>311</v>
      </c>
      <c r="D282" s="48" t="s">
        <v>809</v>
      </c>
      <c r="E282" s="48" t="s">
        <v>688</v>
      </c>
      <c r="F282" s="73" t="s">
        <v>689</v>
      </c>
      <c r="G282" s="20" t="s">
        <v>740</v>
      </c>
      <c r="H282" s="20">
        <v>1</v>
      </c>
      <c r="I282" s="20">
        <v>71112000000</v>
      </c>
      <c r="J282" s="20" t="s">
        <v>660</v>
      </c>
      <c r="K282" s="27">
        <v>200000</v>
      </c>
      <c r="L282" s="20" t="s">
        <v>63</v>
      </c>
      <c r="M282" s="28" t="s">
        <v>160</v>
      </c>
      <c r="N282" s="24" t="s">
        <v>44</v>
      </c>
      <c r="O282" s="20" t="s">
        <v>34</v>
      </c>
      <c r="P282" s="203"/>
    </row>
    <row r="283" spans="1:16" s="188" customFormat="1" ht="50.25" customHeight="1">
      <c r="A283" s="63">
        <v>257</v>
      </c>
      <c r="B283" s="7" t="s">
        <v>290</v>
      </c>
      <c r="C283" s="7" t="s">
        <v>290</v>
      </c>
      <c r="D283" s="48" t="s">
        <v>737</v>
      </c>
      <c r="E283" s="48" t="s">
        <v>688</v>
      </c>
      <c r="F283" s="8">
        <v>168</v>
      </c>
      <c r="G283" s="20" t="s">
        <v>128</v>
      </c>
      <c r="H283" s="20">
        <v>80</v>
      </c>
      <c r="I283" s="20" t="s">
        <v>658</v>
      </c>
      <c r="J283" s="20" t="s">
        <v>664</v>
      </c>
      <c r="K283" s="27">
        <v>4000000</v>
      </c>
      <c r="L283" s="187" t="s">
        <v>63</v>
      </c>
      <c r="M283" s="139" t="s">
        <v>160</v>
      </c>
      <c r="N283" s="24" t="s">
        <v>44</v>
      </c>
      <c r="O283" s="20" t="s">
        <v>34</v>
      </c>
      <c r="P283" s="202"/>
    </row>
    <row r="284" spans="1:16" ht="61.5" customHeight="1">
      <c r="A284" s="63">
        <v>258</v>
      </c>
      <c r="B284" s="28" t="s">
        <v>690</v>
      </c>
      <c r="C284" s="28" t="s">
        <v>690</v>
      </c>
      <c r="D284" s="48" t="s">
        <v>691</v>
      </c>
      <c r="E284" s="190" t="s">
        <v>692</v>
      </c>
      <c r="F284" s="63">
        <v>366</v>
      </c>
      <c r="G284" s="63" t="s">
        <v>72</v>
      </c>
      <c r="H284" s="63">
        <v>1</v>
      </c>
      <c r="I284" s="20" t="s">
        <v>693</v>
      </c>
      <c r="J284" s="20" t="s">
        <v>694</v>
      </c>
      <c r="K284" s="27">
        <v>200000</v>
      </c>
      <c r="L284" s="20" t="s">
        <v>63</v>
      </c>
      <c r="M284" s="28" t="s">
        <v>86</v>
      </c>
      <c r="N284" s="20" t="s">
        <v>44</v>
      </c>
      <c r="O284" s="63" t="s">
        <v>34</v>
      </c>
      <c r="P284" s="172"/>
    </row>
    <row r="285" spans="1:16" ht="67.5">
      <c r="A285" s="63">
        <v>259</v>
      </c>
      <c r="B285" s="28" t="s">
        <v>497</v>
      </c>
      <c r="C285" s="28" t="s">
        <v>497</v>
      </c>
      <c r="D285" s="48" t="s">
        <v>695</v>
      </c>
      <c r="E285" s="48" t="s">
        <v>696</v>
      </c>
      <c r="F285" s="20">
        <v>113</v>
      </c>
      <c r="G285" s="20" t="s">
        <v>697</v>
      </c>
      <c r="H285" s="82" t="s">
        <v>698</v>
      </c>
      <c r="I285" s="20" t="s">
        <v>658</v>
      </c>
      <c r="J285" s="20" t="s">
        <v>699</v>
      </c>
      <c r="K285" s="27">
        <v>241000</v>
      </c>
      <c r="L285" s="20" t="s">
        <v>63</v>
      </c>
      <c r="M285" s="28" t="s">
        <v>86</v>
      </c>
      <c r="N285" s="20" t="s">
        <v>44</v>
      </c>
      <c r="O285" s="20" t="s">
        <v>34</v>
      </c>
      <c r="P285" s="172"/>
    </row>
    <row r="286" spans="1:16" ht="56.25">
      <c r="A286" s="63">
        <v>260</v>
      </c>
      <c r="B286" s="28" t="s">
        <v>700</v>
      </c>
      <c r="C286" s="28" t="s">
        <v>700</v>
      </c>
      <c r="D286" s="48" t="s">
        <v>701</v>
      </c>
      <c r="E286" s="48" t="s">
        <v>702</v>
      </c>
      <c r="F286" s="20">
        <v>113</v>
      </c>
      <c r="G286" s="20" t="s">
        <v>697</v>
      </c>
      <c r="H286" s="82" t="s">
        <v>703</v>
      </c>
      <c r="I286" s="20" t="s">
        <v>658</v>
      </c>
      <c r="J286" s="20" t="s">
        <v>699</v>
      </c>
      <c r="K286" s="27">
        <v>312000</v>
      </c>
      <c r="L286" s="20" t="s">
        <v>63</v>
      </c>
      <c r="M286" s="28" t="s">
        <v>86</v>
      </c>
      <c r="N286" s="20" t="s">
        <v>704</v>
      </c>
      <c r="O286" s="20" t="s">
        <v>34</v>
      </c>
      <c r="P286" s="172"/>
    </row>
    <row r="287" spans="1:16" ht="56.25">
      <c r="A287" s="63">
        <v>261</v>
      </c>
      <c r="B287" s="28" t="s">
        <v>497</v>
      </c>
      <c r="C287" s="28" t="s">
        <v>497</v>
      </c>
      <c r="D287" s="48" t="s">
        <v>705</v>
      </c>
      <c r="E287" s="48" t="s">
        <v>706</v>
      </c>
      <c r="F287" s="20">
        <v>233</v>
      </c>
      <c r="G287" s="20" t="s">
        <v>707</v>
      </c>
      <c r="H287" s="82" t="s">
        <v>708</v>
      </c>
      <c r="I287" s="20" t="s">
        <v>658</v>
      </c>
      <c r="J287" s="20" t="s">
        <v>699</v>
      </c>
      <c r="K287" s="27">
        <v>9700000</v>
      </c>
      <c r="L287" s="20" t="s">
        <v>63</v>
      </c>
      <c r="M287" s="28" t="s">
        <v>86</v>
      </c>
      <c r="N287" s="20" t="s">
        <v>44</v>
      </c>
      <c r="O287" s="20" t="s">
        <v>34</v>
      </c>
      <c r="P287" s="172"/>
    </row>
    <row r="288" spans="1:16" ht="52.5" customHeight="1">
      <c r="A288" s="63">
        <v>262</v>
      </c>
      <c r="B288" s="28" t="s">
        <v>84</v>
      </c>
      <c r="C288" s="28" t="s">
        <v>84</v>
      </c>
      <c r="D288" s="48" t="s">
        <v>709</v>
      </c>
      <c r="E288" s="48" t="s">
        <v>810</v>
      </c>
      <c r="F288" s="20">
        <v>366</v>
      </c>
      <c r="G288" s="20" t="s">
        <v>72</v>
      </c>
      <c r="H288" s="20">
        <v>1</v>
      </c>
      <c r="I288" s="20" t="s">
        <v>658</v>
      </c>
      <c r="J288" s="20" t="s">
        <v>699</v>
      </c>
      <c r="K288" s="27">
        <v>269000</v>
      </c>
      <c r="L288" s="20" t="s">
        <v>63</v>
      </c>
      <c r="M288" s="28" t="s">
        <v>86</v>
      </c>
      <c r="N288" s="20" t="s">
        <v>44</v>
      </c>
      <c r="O288" s="20" t="s">
        <v>34</v>
      </c>
      <c r="P288" s="172"/>
    </row>
    <row r="289" spans="1:16" s="188" customFormat="1" ht="50.25" customHeight="1">
      <c r="A289" s="63">
        <v>263</v>
      </c>
      <c r="B289" s="28" t="s">
        <v>84</v>
      </c>
      <c r="C289" s="28" t="s">
        <v>84</v>
      </c>
      <c r="D289" s="48" t="s">
        <v>710</v>
      </c>
      <c r="E289" s="48" t="s">
        <v>711</v>
      </c>
      <c r="F289" s="20">
        <v>366</v>
      </c>
      <c r="G289" s="20" t="s">
        <v>72</v>
      </c>
      <c r="H289" s="20">
        <v>1</v>
      </c>
      <c r="I289" s="20">
        <v>71112000000</v>
      </c>
      <c r="J289" s="20" t="s">
        <v>675</v>
      </c>
      <c r="K289" s="27">
        <v>395000</v>
      </c>
      <c r="L289" s="20" t="s">
        <v>63</v>
      </c>
      <c r="M289" s="28" t="s">
        <v>86</v>
      </c>
      <c r="N289" s="20" t="s">
        <v>44</v>
      </c>
      <c r="O289" s="20" t="s">
        <v>34</v>
      </c>
      <c r="P289" s="202"/>
    </row>
    <row r="290" spans="1:16" s="188" customFormat="1" ht="52.5" customHeight="1">
      <c r="A290" s="63">
        <v>264</v>
      </c>
      <c r="B290" s="28" t="s">
        <v>248</v>
      </c>
      <c r="C290" s="28" t="s">
        <v>248</v>
      </c>
      <c r="D290" s="48" t="s">
        <v>712</v>
      </c>
      <c r="E290" s="48" t="s">
        <v>713</v>
      </c>
      <c r="F290" s="20">
        <v>366</v>
      </c>
      <c r="G290" s="20" t="s">
        <v>72</v>
      </c>
      <c r="H290" s="20">
        <v>1</v>
      </c>
      <c r="I290" s="20">
        <v>71112000000</v>
      </c>
      <c r="J290" s="20" t="s">
        <v>660</v>
      </c>
      <c r="K290" s="27">
        <v>400000</v>
      </c>
      <c r="L290" s="187" t="s">
        <v>63</v>
      </c>
      <c r="M290" s="28" t="s">
        <v>86</v>
      </c>
      <c r="N290" s="24" t="s">
        <v>44</v>
      </c>
      <c r="O290" s="20" t="s">
        <v>34</v>
      </c>
      <c r="P290" s="202"/>
    </row>
    <row r="291" spans="1:16" s="188" customFormat="1" ht="49.5" customHeight="1">
      <c r="A291" s="63">
        <v>265</v>
      </c>
      <c r="B291" s="28" t="s">
        <v>714</v>
      </c>
      <c r="C291" s="28" t="s">
        <v>714</v>
      </c>
      <c r="D291" s="48" t="s">
        <v>715</v>
      </c>
      <c r="E291" s="48" t="s">
        <v>716</v>
      </c>
      <c r="F291" s="25">
        <v>879</v>
      </c>
      <c r="G291" s="28" t="s">
        <v>37</v>
      </c>
      <c r="H291" s="20">
        <v>1</v>
      </c>
      <c r="I291" s="20" t="s">
        <v>658</v>
      </c>
      <c r="J291" s="20" t="s">
        <v>699</v>
      </c>
      <c r="K291" s="27">
        <v>264000</v>
      </c>
      <c r="L291" s="187" t="s">
        <v>63</v>
      </c>
      <c r="M291" s="28" t="s">
        <v>86</v>
      </c>
      <c r="N291" s="24" t="s">
        <v>44</v>
      </c>
      <c r="O291" s="20" t="s">
        <v>34</v>
      </c>
      <c r="P291" s="202"/>
    </row>
    <row r="292" spans="1:16" s="188" customFormat="1" ht="108" customHeight="1">
      <c r="A292" s="63">
        <v>266</v>
      </c>
      <c r="B292" s="28" t="s">
        <v>717</v>
      </c>
      <c r="C292" s="28" t="s">
        <v>717</v>
      </c>
      <c r="D292" s="36" t="s">
        <v>718</v>
      </c>
      <c r="E292" s="48" t="s">
        <v>719</v>
      </c>
      <c r="F292" s="20">
        <v>366</v>
      </c>
      <c r="G292" s="20" t="s">
        <v>72</v>
      </c>
      <c r="H292" s="20">
        <v>1</v>
      </c>
      <c r="I292" s="20">
        <v>71112654000</v>
      </c>
      <c r="J292" s="20" t="s">
        <v>675</v>
      </c>
      <c r="K292" s="27">
        <v>120000</v>
      </c>
      <c r="L292" s="20" t="s">
        <v>63</v>
      </c>
      <c r="M292" s="28" t="s">
        <v>86</v>
      </c>
      <c r="N292" s="24" t="s">
        <v>44</v>
      </c>
      <c r="O292" s="20" t="s">
        <v>34</v>
      </c>
      <c r="P292" s="202"/>
    </row>
    <row r="293" spans="1:16" s="77" customFormat="1" ht="93.75" customHeight="1">
      <c r="A293" s="63">
        <v>267</v>
      </c>
      <c r="B293" s="28" t="s">
        <v>717</v>
      </c>
      <c r="C293" s="28" t="s">
        <v>717</v>
      </c>
      <c r="D293" s="36" t="s">
        <v>718</v>
      </c>
      <c r="E293" s="48" t="s">
        <v>719</v>
      </c>
      <c r="F293" s="20">
        <v>366</v>
      </c>
      <c r="G293" s="20" t="s">
        <v>72</v>
      </c>
      <c r="H293" s="20">
        <v>1</v>
      </c>
      <c r="I293" s="20">
        <v>71112000000</v>
      </c>
      <c r="J293" s="20" t="s">
        <v>660</v>
      </c>
      <c r="K293" s="27">
        <v>240000</v>
      </c>
      <c r="L293" s="20" t="s">
        <v>63</v>
      </c>
      <c r="M293" s="28" t="s">
        <v>86</v>
      </c>
      <c r="N293" s="24" t="s">
        <v>704</v>
      </c>
      <c r="O293" s="20" t="s">
        <v>34</v>
      </c>
      <c r="P293" s="173"/>
    </row>
    <row r="294" spans="1:16" s="188" customFormat="1" ht="43.5" customHeight="1">
      <c r="A294" s="63">
        <v>268</v>
      </c>
      <c r="B294" s="28" t="s">
        <v>720</v>
      </c>
      <c r="C294" s="28" t="s">
        <v>738</v>
      </c>
      <c r="D294" s="36" t="s">
        <v>721</v>
      </c>
      <c r="E294" s="48" t="s">
        <v>811</v>
      </c>
      <c r="F294" s="25">
        <v>879</v>
      </c>
      <c r="G294" s="28" t="s">
        <v>37</v>
      </c>
      <c r="H294" s="82" t="s">
        <v>666</v>
      </c>
      <c r="I294" s="20" t="s">
        <v>658</v>
      </c>
      <c r="J294" s="20" t="s">
        <v>664</v>
      </c>
      <c r="K294" s="27">
        <v>1700000</v>
      </c>
      <c r="L294" s="187" t="s">
        <v>63</v>
      </c>
      <c r="M294" s="28" t="s">
        <v>86</v>
      </c>
      <c r="N294" s="24" t="s">
        <v>44</v>
      </c>
      <c r="O294" s="20" t="s">
        <v>34</v>
      </c>
      <c r="P294" s="202"/>
    </row>
    <row r="295" spans="1:16" s="188" customFormat="1" ht="44.25" customHeight="1">
      <c r="A295" s="63">
        <v>269</v>
      </c>
      <c r="B295" s="28" t="s">
        <v>175</v>
      </c>
      <c r="C295" s="28" t="s">
        <v>175</v>
      </c>
      <c r="D295" s="48" t="s">
        <v>722</v>
      </c>
      <c r="E295" s="48" t="s">
        <v>723</v>
      </c>
      <c r="F295" s="20">
        <v>366</v>
      </c>
      <c r="G295" s="20" t="s">
        <v>72</v>
      </c>
      <c r="H295" s="20">
        <v>1</v>
      </c>
      <c r="I295" s="20">
        <v>71112000000</v>
      </c>
      <c r="J295" s="20" t="s">
        <v>660</v>
      </c>
      <c r="K295" s="27">
        <v>230646</v>
      </c>
      <c r="L295" s="20" t="s">
        <v>31</v>
      </c>
      <c r="M295" s="28" t="s">
        <v>86</v>
      </c>
      <c r="N295" s="20" t="s">
        <v>724</v>
      </c>
      <c r="O295" s="20" t="s">
        <v>34</v>
      </c>
      <c r="P295" s="202"/>
    </row>
    <row r="296" spans="1:16" s="188" customFormat="1" ht="46.5" customHeight="1">
      <c r="A296" s="63">
        <v>270</v>
      </c>
      <c r="B296" s="28" t="s">
        <v>725</v>
      </c>
      <c r="C296" s="28" t="s">
        <v>725</v>
      </c>
      <c r="D296" s="48" t="s">
        <v>726</v>
      </c>
      <c r="E296" s="48" t="s">
        <v>739</v>
      </c>
      <c r="F296" s="20">
        <v>796</v>
      </c>
      <c r="G296" s="20" t="s">
        <v>50</v>
      </c>
      <c r="H296" s="20">
        <v>40</v>
      </c>
      <c r="I296" s="20" t="s">
        <v>658</v>
      </c>
      <c r="J296" s="20" t="s">
        <v>664</v>
      </c>
      <c r="K296" s="27">
        <v>200000</v>
      </c>
      <c r="L296" s="187" t="s">
        <v>727</v>
      </c>
      <c r="M296" s="139" t="s">
        <v>137</v>
      </c>
      <c r="N296" s="24" t="s">
        <v>44</v>
      </c>
      <c r="O296" s="20" t="s">
        <v>34</v>
      </c>
      <c r="P296" s="202"/>
    </row>
    <row r="297" spans="1:16" s="188" customFormat="1" ht="48.75" customHeight="1">
      <c r="A297" s="63">
        <v>271</v>
      </c>
      <c r="B297" s="28" t="s">
        <v>125</v>
      </c>
      <c r="C297" s="28" t="s">
        <v>125</v>
      </c>
      <c r="D297" s="36" t="s">
        <v>728</v>
      </c>
      <c r="E297" s="48" t="s">
        <v>729</v>
      </c>
      <c r="F297" s="20">
        <v>113</v>
      </c>
      <c r="G297" s="20" t="s">
        <v>730</v>
      </c>
      <c r="H297" s="20">
        <v>160</v>
      </c>
      <c r="I297" s="20">
        <v>71112000000</v>
      </c>
      <c r="J297" s="20" t="s">
        <v>660</v>
      </c>
      <c r="K297" s="27">
        <v>100000</v>
      </c>
      <c r="L297" s="187" t="s">
        <v>58</v>
      </c>
      <c r="M297" s="155" t="s">
        <v>324</v>
      </c>
      <c r="N297" s="24" t="s">
        <v>44</v>
      </c>
      <c r="O297" s="20" t="s">
        <v>34</v>
      </c>
      <c r="P297" s="202"/>
    </row>
    <row r="298" spans="1:16" s="188" customFormat="1" ht="48" customHeight="1">
      <c r="A298" s="63">
        <v>272</v>
      </c>
      <c r="B298" s="7" t="s">
        <v>290</v>
      </c>
      <c r="C298" s="7" t="s">
        <v>290</v>
      </c>
      <c r="D298" s="36" t="s">
        <v>731</v>
      </c>
      <c r="E298" s="48" t="s">
        <v>729</v>
      </c>
      <c r="F298" s="8">
        <v>168</v>
      </c>
      <c r="G298" s="28" t="s">
        <v>128</v>
      </c>
      <c r="H298" s="123" t="s">
        <v>666</v>
      </c>
      <c r="I298" s="20">
        <v>71121656000</v>
      </c>
      <c r="J298" s="28" t="s">
        <v>732</v>
      </c>
      <c r="K298" s="88">
        <v>583000</v>
      </c>
      <c r="L298" s="103" t="s">
        <v>59</v>
      </c>
      <c r="M298" s="155" t="s">
        <v>86</v>
      </c>
      <c r="N298" s="24" t="s">
        <v>44</v>
      </c>
      <c r="O298" s="20" t="s">
        <v>34</v>
      </c>
      <c r="P298" s="202"/>
    </row>
    <row r="299" spans="4:10" ht="25.5" customHeight="1">
      <c r="D299" s="77" t="s">
        <v>741</v>
      </c>
      <c r="I299" s="233" t="s">
        <v>742</v>
      </c>
      <c r="J299" s="233"/>
    </row>
    <row r="300" spans="4:13" ht="12.75">
      <c r="D300" s="77"/>
      <c r="I300" s="54"/>
      <c r="J300" s="54"/>
      <c r="K300" s="9"/>
      <c r="L300" s="9"/>
      <c r="M300" s="9"/>
    </row>
    <row r="301" spans="4:10" ht="25.5">
      <c r="D301" s="77" t="s">
        <v>743</v>
      </c>
      <c r="I301" s="234" t="s">
        <v>744</v>
      </c>
      <c r="J301" s="234"/>
    </row>
    <row r="302" spans="4:10" ht="12.75">
      <c r="D302" s="77"/>
      <c r="I302" s="54"/>
      <c r="J302" s="54"/>
    </row>
    <row r="303" spans="4:10" ht="25.5">
      <c r="D303" s="77" t="s">
        <v>745</v>
      </c>
      <c r="I303" s="234" t="s">
        <v>746</v>
      </c>
      <c r="J303" s="234"/>
    </row>
    <row r="304" spans="4:10" ht="12.75">
      <c r="D304" s="77"/>
      <c r="I304" s="54"/>
      <c r="J304" s="54"/>
    </row>
    <row r="305" spans="4:10" ht="26.25" customHeight="1">
      <c r="D305" s="77" t="s">
        <v>747</v>
      </c>
      <c r="I305" s="234" t="s">
        <v>748</v>
      </c>
      <c r="J305" s="234"/>
    </row>
    <row r="306" spans="4:10" ht="12.75">
      <c r="D306" s="77"/>
      <c r="I306" s="54"/>
      <c r="J306" s="54"/>
    </row>
    <row r="307" spans="4:10" ht="25.5" customHeight="1">
      <c r="D307" s="77" t="s">
        <v>753</v>
      </c>
      <c r="I307" s="234" t="s">
        <v>754</v>
      </c>
      <c r="J307" s="234"/>
    </row>
    <row r="308" spans="4:10" ht="12.75">
      <c r="D308" s="77"/>
      <c r="I308" s="54"/>
      <c r="J308" s="54"/>
    </row>
    <row r="309" spans="4:10" ht="25.5" customHeight="1">
      <c r="D309" s="77" t="s">
        <v>749</v>
      </c>
      <c r="I309" s="230" t="s">
        <v>750</v>
      </c>
      <c r="J309" s="230"/>
    </row>
    <row r="310" spans="4:10" ht="12.75">
      <c r="D310" s="77"/>
      <c r="I310" s="54"/>
      <c r="J310" s="54"/>
    </row>
    <row r="311" spans="4:10" ht="25.5" customHeight="1">
      <c r="D311" s="77" t="s">
        <v>751</v>
      </c>
      <c r="I311" s="230" t="s">
        <v>752</v>
      </c>
      <c r="J311" s="230"/>
    </row>
    <row r="314" spans="1:16" s="77" customFormat="1" ht="12.75">
      <c r="A314" s="230" t="s">
        <v>755</v>
      </c>
      <c r="B314" s="230"/>
      <c r="C314" s="230"/>
      <c r="D314" s="230"/>
      <c r="E314" s="230"/>
      <c r="F314" s="230"/>
      <c r="G314" s="230"/>
      <c r="J314" s="192"/>
      <c r="K314" s="193"/>
      <c r="N314" s="192"/>
      <c r="O314" s="191"/>
      <c r="P314" s="204"/>
    </row>
    <row r="315" spans="1:16" s="77" customFormat="1" ht="12.75">
      <c r="A315" s="230" t="s">
        <v>756</v>
      </c>
      <c r="B315" s="230"/>
      <c r="C315" s="230"/>
      <c r="D315" s="230"/>
      <c r="J315" s="192"/>
      <c r="K315" s="193"/>
      <c r="N315" s="192"/>
      <c r="O315" s="191"/>
      <c r="P315" s="204"/>
    </row>
    <row r="317" spans="1:16" s="77" customFormat="1" ht="12.75">
      <c r="A317" s="230" t="s">
        <v>760</v>
      </c>
      <c r="B317" s="230"/>
      <c r="C317" s="230"/>
      <c r="D317" s="230"/>
      <c r="E317" s="230"/>
      <c r="F317" s="230"/>
      <c r="G317" s="230"/>
      <c r="J317" s="192"/>
      <c r="K317" s="193"/>
      <c r="N317" s="192"/>
      <c r="O317" s="191"/>
      <c r="P317" s="204"/>
    </row>
    <row r="318" spans="1:16" s="77" customFormat="1" ht="12.75">
      <c r="A318" s="230" t="s">
        <v>757</v>
      </c>
      <c r="B318" s="230"/>
      <c r="C318" s="230"/>
      <c r="D318" s="230"/>
      <c r="J318" s="192"/>
      <c r="K318" s="193"/>
      <c r="N318" s="192"/>
      <c r="O318" s="191"/>
      <c r="P318" s="204"/>
    </row>
  </sheetData>
  <sheetProtection/>
  <mergeCells count="46">
    <mergeCell ref="I301:J301"/>
    <mergeCell ref="I303:J303"/>
    <mergeCell ref="I305:J305"/>
    <mergeCell ref="I307:J307"/>
    <mergeCell ref="I309:J309"/>
    <mergeCell ref="I311:J311"/>
    <mergeCell ref="O20:O21"/>
    <mergeCell ref="A314:G314"/>
    <mergeCell ref="A317:G317"/>
    <mergeCell ref="A315:D315"/>
    <mergeCell ref="A318:D318"/>
    <mergeCell ref="B20:B22"/>
    <mergeCell ref="F21:G21"/>
    <mergeCell ref="C20:C22"/>
    <mergeCell ref="D21:D22"/>
    <mergeCell ref="I299:J299"/>
    <mergeCell ref="A9:O9"/>
    <mergeCell ref="A17:D17"/>
    <mergeCell ref="A20:A22"/>
    <mergeCell ref="E18:O18"/>
    <mergeCell ref="K21:K22"/>
    <mergeCell ref="A18:D18"/>
    <mergeCell ref="E21:E22"/>
    <mergeCell ref="L21:M21"/>
    <mergeCell ref="H21:H22"/>
    <mergeCell ref="I21:J21"/>
    <mergeCell ref="E15:O15"/>
    <mergeCell ref="N20:N22"/>
    <mergeCell ref="A13:D13"/>
    <mergeCell ref="A12:D12"/>
    <mergeCell ref="E12:O12"/>
    <mergeCell ref="J3:O3"/>
    <mergeCell ref="E13:O13"/>
    <mergeCell ref="J6:O6"/>
    <mergeCell ref="J5:K5"/>
    <mergeCell ref="A10:O10"/>
    <mergeCell ref="J2:O2"/>
    <mergeCell ref="J4:O4"/>
    <mergeCell ref="A15:D15"/>
    <mergeCell ref="A14:D14"/>
    <mergeCell ref="D20:M20"/>
    <mergeCell ref="A16:D16"/>
    <mergeCell ref="E16:O16"/>
    <mergeCell ref="E17:O17"/>
    <mergeCell ref="A19:D19"/>
    <mergeCell ref="E14:O14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7"/>
  <sheetViews>
    <sheetView view="pageBreakPreview" zoomScale="96" zoomScaleSheetLayoutView="96" zoomScalePageLayoutView="0" workbookViewId="0" topLeftCell="A21">
      <selection activeCell="M26" sqref="M26"/>
    </sheetView>
  </sheetViews>
  <sheetFormatPr defaultColWidth="9.140625" defaultRowHeight="15"/>
  <cols>
    <col min="1" max="1" width="6.140625" style="0" customWidth="1"/>
    <col min="2" max="3" width="9.00390625" style="0" customWidth="1"/>
    <col min="4" max="4" width="39.28125" style="0" customWidth="1"/>
    <col min="5" max="5" width="31.140625" style="0" customWidth="1"/>
    <col min="9" max="9" width="14.421875" style="0" customWidth="1"/>
    <col min="10" max="10" width="13.57421875" style="0" customWidth="1"/>
    <col min="11" max="11" width="16.421875" style="0" customWidth="1"/>
    <col min="12" max="13" width="11.57421875" style="0" customWidth="1"/>
    <col min="14" max="14" width="15.421875" style="0" customWidth="1"/>
  </cols>
  <sheetData>
    <row r="2" spans="1:15" ht="15">
      <c r="A2" s="52"/>
      <c r="B2" s="53"/>
      <c r="C2" s="53"/>
      <c r="D2" s="54"/>
      <c r="E2" s="54"/>
      <c r="F2" s="9"/>
      <c r="G2" s="9"/>
      <c r="H2" s="9"/>
      <c r="I2" s="53"/>
      <c r="J2" s="53"/>
      <c r="K2" s="59"/>
      <c r="L2" s="53"/>
      <c r="M2" s="53"/>
      <c r="N2" s="53"/>
      <c r="O2" s="53"/>
    </row>
    <row r="3" spans="1:15" ht="15">
      <c r="A3" s="52"/>
      <c r="B3" s="53"/>
      <c r="C3" s="53"/>
      <c r="D3" s="54"/>
      <c r="E3" s="54"/>
      <c r="F3" s="9"/>
      <c r="G3" s="9"/>
      <c r="H3" s="9"/>
      <c r="I3" s="53"/>
      <c r="J3" s="205" t="s">
        <v>17</v>
      </c>
      <c r="K3" s="205"/>
      <c r="L3" s="205"/>
      <c r="M3" s="205"/>
      <c r="N3" s="205"/>
      <c r="O3" s="205"/>
    </row>
    <row r="4" spans="1:15" ht="15">
      <c r="A4" s="52"/>
      <c r="B4" s="53"/>
      <c r="C4" s="53"/>
      <c r="D4" s="54"/>
      <c r="E4" s="54"/>
      <c r="F4" s="9"/>
      <c r="G4" s="9"/>
      <c r="H4" s="9"/>
      <c r="I4" s="53"/>
      <c r="J4" s="205" t="s">
        <v>20</v>
      </c>
      <c r="K4" s="205"/>
      <c r="L4" s="205"/>
      <c r="M4" s="205"/>
      <c r="N4" s="205"/>
      <c r="O4" s="205"/>
    </row>
    <row r="5" spans="1:15" ht="15">
      <c r="A5" s="52"/>
      <c r="B5" s="53"/>
      <c r="C5" s="53"/>
      <c r="D5" s="54"/>
      <c r="E5" s="54"/>
      <c r="F5" s="9"/>
      <c r="G5" s="9"/>
      <c r="H5" s="9"/>
      <c r="I5" s="53"/>
      <c r="J5" s="205" t="s">
        <v>18</v>
      </c>
      <c r="K5" s="205"/>
      <c r="L5" s="205"/>
      <c r="M5" s="205"/>
      <c r="N5" s="205"/>
      <c r="O5" s="205"/>
    </row>
    <row r="6" spans="1:15" ht="25.5">
      <c r="A6" s="52"/>
      <c r="B6" s="53"/>
      <c r="C6" s="53"/>
      <c r="D6" s="54"/>
      <c r="E6" s="54"/>
      <c r="F6" s="9"/>
      <c r="G6" s="9"/>
      <c r="H6" s="9"/>
      <c r="I6" s="53"/>
      <c r="J6" s="217"/>
      <c r="K6" s="217"/>
      <c r="L6" s="55" t="s">
        <v>19</v>
      </c>
      <c r="M6" s="55"/>
      <c r="N6" s="55"/>
      <c r="O6" s="55"/>
    </row>
    <row r="7" spans="1:15" ht="15">
      <c r="A7" s="52"/>
      <c r="B7" s="53"/>
      <c r="C7" s="53"/>
      <c r="D7" s="54"/>
      <c r="E7" s="54"/>
      <c r="F7" s="9"/>
      <c r="G7" s="9"/>
      <c r="H7" s="9"/>
      <c r="I7" s="53"/>
      <c r="J7" s="216" t="s">
        <v>29</v>
      </c>
      <c r="K7" s="216"/>
      <c r="L7" s="216"/>
      <c r="M7" s="216"/>
      <c r="N7" s="216"/>
      <c r="O7" s="216"/>
    </row>
    <row r="8" spans="1:15" ht="15">
      <c r="A8" s="52"/>
      <c r="B8" s="53"/>
      <c r="C8" s="53"/>
      <c r="D8" s="54"/>
      <c r="E8" s="54"/>
      <c r="F8" s="9"/>
      <c r="G8" s="9"/>
      <c r="H8" s="9"/>
      <c r="I8" s="53"/>
      <c r="J8" s="56"/>
      <c r="K8" s="57"/>
      <c r="L8" s="55"/>
      <c r="M8" s="55"/>
      <c r="N8" s="55"/>
      <c r="O8" s="55"/>
    </row>
    <row r="9" spans="1:15" ht="15">
      <c r="A9" s="52"/>
      <c r="B9" s="53"/>
      <c r="C9" s="53"/>
      <c r="D9" s="54"/>
      <c r="E9" s="54"/>
      <c r="F9" s="9"/>
      <c r="G9" s="9"/>
      <c r="H9" s="9"/>
      <c r="I9" s="53"/>
      <c r="J9" s="15"/>
      <c r="K9" s="58"/>
      <c r="L9" s="53"/>
      <c r="M9" s="53"/>
      <c r="N9" s="53"/>
      <c r="O9" s="53"/>
    </row>
    <row r="10" spans="1:15" ht="15">
      <c r="A10" s="218" t="s">
        <v>254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</row>
    <row r="11" spans="1:15" ht="51" customHeight="1">
      <c r="A11" s="218" t="s">
        <v>40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</row>
    <row r="12" spans="1:15" ht="15">
      <c r="A12" s="52"/>
      <c r="B12" s="53"/>
      <c r="C12" s="53"/>
      <c r="D12" s="54"/>
      <c r="E12" s="54"/>
      <c r="F12" s="9"/>
      <c r="G12" s="9"/>
      <c r="H12" s="9"/>
      <c r="I12" s="53"/>
      <c r="J12" s="53"/>
      <c r="K12" s="59"/>
      <c r="L12" s="53"/>
      <c r="M12" s="53"/>
      <c r="N12" s="53"/>
      <c r="O12" s="53"/>
    </row>
    <row r="13" spans="1:15" ht="15">
      <c r="A13" s="206" t="s">
        <v>15</v>
      </c>
      <c r="B13" s="207"/>
      <c r="C13" s="207"/>
      <c r="D13" s="208"/>
      <c r="E13" s="206" t="s">
        <v>16</v>
      </c>
      <c r="F13" s="207"/>
      <c r="G13" s="207"/>
      <c r="H13" s="207"/>
      <c r="I13" s="207"/>
      <c r="J13" s="207"/>
      <c r="K13" s="207"/>
      <c r="L13" s="207"/>
      <c r="M13" s="207"/>
      <c r="N13" s="207"/>
      <c r="O13" s="208"/>
    </row>
    <row r="14" spans="1:15" ht="15">
      <c r="A14" s="206" t="s">
        <v>14</v>
      </c>
      <c r="B14" s="207"/>
      <c r="C14" s="207"/>
      <c r="D14" s="208"/>
      <c r="E14" s="206" t="s">
        <v>27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8"/>
    </row>
    <row r="15" spans="1:15" ht="15">
      <c r="A15" s="206" t="s">
        <v>13</v>
      </c>
      <c r="B15" s="207"/>
      <c r="C15" s="207"/>
      <c r="D15" s="208"/>
      <c r="E15" s="206" t="s">
        <v>149</v>
      </c>
      <c r="F15" s="207"/>
      <c r="G15" s="207"/>
      <c r="H15" s="207"/>
      <c r="I15" s="207"/>
      <c r="J15" s="207"/>
      <c r="K15" s="207"/>
      <c r="L15" s="207"/>
      <c r="M15" s="207"/>
      <c r="N15" s="207"/>
      <c r="O15" s="208"/>
    </row>
    <row r="16" spans="1:15" ht="15">
      <c r="A16" s="206" t="s">
        <v>12</v>
      </c>
      <c r="B16" s="207"/>
      <c r="C16" s="207"/>
      <c r="D16" s="208"/>
      <c r="E16" s="206" t="s">
        <v>45</v>
      </c>
      <c r="F16" s="207"/>
      <c r="G16" s="207"/>
      <c r="H16" s="207"/>
      <c r="I16" s="207"/>
      <c r="J16" s="207"/>
      <c r="K16" s="207"/>
      <c r="L16" s="207"/>
      <c r="M16" s="207"/>
      <c r="N16" s="207"/>
      <c r="O16" s="208"/>
    </row>
    <row r="17" spans="1:15" ht="15">
      <c r="A17" s="206" t="s">
        <v>11</v>
      </c>
      <c r="B17" s="207"/>
      <c r="C17" s="207"/>
      <c r="D17" s="208"/>
      <c r="E17" s="206">
        <v>8602060523</v>
      </c>
      <c r="F17" s="207"/>
      <c r="G17" s="207"/>
      <c r="H17" s="207"/>
      <c r="I17" s="207"/>
      <c r="J17" s="207"/>
      <c r="K17" s="207"/>
      <c r="L17" s="207"/>
      <c r="M17" s="207"/>
      <c r="N17" s="207"/>
      <c r="O17" s="208"/>
    </row>
    <row r="18" spans="1:15" ht="15">
      <c r="A18" s="206" t="s">
        <v>10</v>
      </c>
      <c r="B18" s="207"/>
      <c r="C18" s="207"/>
      <c r="D18" s="208"/>
      <c r="E18" s="206">
        <v>860201001</v>
      </c>
      <c r="F18" s="207"/>
      <c r="G18" s="207"/>
      <c r="H18" s="207"/>
      <c r="I18" s="207"/>
      <c r="J18" s="207"/>
      <c r="K18" s="207"/>
      <c r="L18" s="207"/>
      <c r="M18" s="207"/>
      <c r="N18" s="207"/>
      <c r="O18" s="208"/>
    </row>
    <row r="19" spans="1:15" ht="15">
      <c r="A19" s="206" t="s">
        <v>9</v>
      </c>
      <c r="B19" s="207"/>
      <c r="C19" s="207"/>
      <c r="D19" s="208"/>
      <c r="E19" s="206">
        <v>71136000000</v>
      </c>
      <c r="F19" s="207"/>
      <c r="G19" s="207"/>
      <c r="H19" s="207"/>
      <c r="I19" s="207"/>
      <c r="J19" s="207"/>
      <c r="K19" s="207"/>
      <c r="L19" s="207"/>
      <c r="M19" s="207"/>
      <c r="N19" s="207"/>
      <c r="O19" s="208"/>
    </row>
    <row r="20" spans="1:15" ht="15">
      <c r="A20" s="212"/>
      <c r="B20" s="212"/>
      <c r="C20" s="212"/>
      <c r="D20" s="212"/>
      <c r="E20" s="54"/>
      <c r="F20" s="9"/>
      <c r="G20" s="9"/>
      <c r="H20" s="9"/>
      <c r="I20" s="53"/>
      <c r="J20" s="53"/>
      <c r="K20" s="59"/>
      <c r="L20" s="53"/>
      <c r="M20" s="53"/>
      <c r="N20" s="53"/>
      <c r="O20" s="53"/>
    </row>
    <row r="21" spans="1:15" ht="17.25" customHeight="1">
      <c r="A21" s="219" t="s">
        <v>21</v>
      </c>
      <c r="B21" s="226" t="s">
        <v>42</v>
      </c>
      <c r="C21" s="226" t="s">
        <v>41</v>
      </c>
      <c r="D21" s="209" t="s">
        <v>8</v>
      </c>
      <c r="E21" s="210"/>
      <c r="F21" s="210"/>
      <c r="G21" s="210"/>
      <c r="H21" s="210"/>
      <c r="I21" s="210"/>
      <c r="J21" s="210"/>
      <c r="K21" s="210"/>
      <c r="L21" s="210"/>
      <c r="M21" s="211"/>
      <c r="N21" s="213" t="s">
        <v>24</v>
      </c>
      <c r="O21" s="228" t="s">
        <v>25</v>
      </c>
    </row>
    <row r="22" spans="1:15" ht="62.25" customHeight="1">
      <c r="A22" s="220"/>
      <c r="B22" s="231"/>
      <c r="C22" s="231"/>
      <c r="D22" s="238" t="s">
        <v>22</v>
      </c>
      <c r="E22" s="213" t="s">
        <v>26</v>
      </c>
      <c r="F22" s="209" t="s">
        <v>1</v>
      </c>
      <c r="G22" s="240"/>
      <c r="H22" s="226" t="s">
        <v>3</v>
      </c>
      <c r="I22" s="209" t="s">
        <v>5</v>
      </c>
      <c r="J22" s="211"/>
      <c r="K22" s="222" t="s">
        <v>150</v>
      </c>
      <c r="L22" s="209" t="s">
        <v>0</v>
      </c>
      <c r="M22" s="240"/>
      <c r="N22" s="235"/>
      <c r="O22" s="237"/>
    </row>
    <row r="23" spans="1:15" ht="127.5">
      <c r="A23" s="221"/>
      <c r="B23" s="232"/>
      <c r="C23" s="232"/>
      <c r="D23" s="239"/>
      <c r="E23" s="224"/>
      <c r="F23" s="60" t="s">
        <v>2</v>
      </c>
      <c r="G23" s="196" t="s">
        <v>23</v>
      </c>
      <c r="H23" s="241"/>
      <c r="I23" s="60" t="s">
        <v>4</v>
      </c>
      <c r="J23" s="196" t="s">
        <v>23</v>
      </c>
      <c r="K23" s="223"/>
      <c r="L23" s="195" t="s">
        <v>638</v>
      </c>
      <c r="M23" s="194" t="s">
        <v>6</v>
      </c>
      <c r="N23" s="236"/>
      <c r="O23" s="96" t="s">
        <v>7</v>
      </c>
    </row>
    <row r="24" spans="1:15" ht="15">
      <c r="A24" s="16">
        <v>1</v>
      </c>
      <c r="B24" s="17">
        <v>2</v>
      </c>
      <c r="C24" s="17">
        <v>3</v>
      </c>
      <c r="D24" s="17">
        <v>4</v>
      </c>
      <c r="E24" s="17">
        <v>5</v>
      </c>
      <c r="F24" s="17">
        <v>6</v>
      </c>
      <c r="G24" s="17">
        <v>7</v>
      </c>
      <c r="H24" s="17">
        <v>8</v>
      </c>
      <c r="I24" s="17">
        <v>9</v>
      </c>
      <c r="J24" s="17">
        <v>10</v>
      </c>
      <c r="K24" s="16">
        <v>11</v>
      </c>
      <c r="L24" s="17">
        <v>12</v>
      </c>
      <c r="M24" s="17">
        <v>13</v>
      </c>
      <c r="N24" s="17">
        <v>14</v>
      </c>
      <c r="O24" s="1">
        <v>15</v>
      </c>
    </row>
    <row r="25" spans="1:15" ht="229.5">
      <c r="A25" s="20">
        <v>1</v>
      </c>
      <c r="B25" s="33" t="s">
        <v>61</v>
      </c>
      <c r="C25" s="33" t="s">
        <v>81</v>
      </c>
      <c r="D25" s="36" t="s">
        <v>271</v>
      </c>
      <c r="E25" s="34" t="s">
        <v>74</v>
      </c>
      <c r="F25" s="1">
        <v>366</v>
      </c>
      <c r="G25" s="20" t="s">
        <v>72</v>
      </c>
      <c r="H25" s="1">
        <v>1</v>
      </c>
      <c r="I25" s="1">
        <v>71136000000</v>
      </c>
      <c r="J25" s="1" t="s">
        <v>28</v>
      </c>
      <c r="K25" s="35">
        <v>8097250</v>
      </c>
      <c r="L25" s="20" t="s">
        <v>63</v>
      </c>
      <c r="M25" s="20" t="s">
        <v>75</v>
      </c>
      <c r="N25" s="20" t="s">
        <v>60</v>
      </c>
      <c r="O25" s="20" t="s">
        <v>36</v>
      </c>
    </row>
    <row r="26" spans="1:15" ht="229.5">
      <c r="A26" s="20"/>
      <c r="B26" s="33" t="s">
        <v>61</v>
      </c>
      <c r="C26" s="33" t="s">
        <v>81</v>
      </c>
      <c r="D26" s="48" t="s">
        <v>761</v>
      </c>
      <c r="E26" s="34" t="s">
        <v>74</v>
      </c>
      <c r="F26" s="1">
        <v>366</v>
      </c>
      <c r="G26" s="20" t="s">
        <v>72</v>
      </c>
      <c r="H26" s="1">
        <v>1</v>
      </c>
      <c r="I26" s="1">
        <v>71136000000</v>
      </c>
      <c r="J26" s="1" t="s">
        <v>28</v>
      </c>
      <c r="K26" s="35">
        <v>8097250</v>
      </c>
      <c r="L26" s="20" t="s">
        <v>762</v>
      </c>
      <c r="M26" s="20" t="s">
        <v>763</v>
      </c>
      <c r="N26" s="20" t="s">
        <v>60</v>
      </c>
      <c r="O26" s="20" t="s">
        <v>36</v>
      </c>
    </row>
    <row r="27" spans="1:15" ht="229.5">
      <c r="A27" s="20"/>
      <c r="B27" s="33" t="s">
        <v>61</v>
      </c>
      <c r="C27" s="33" t="s">
        <v>81</v>
      </c>
      <c r="D27" s="48" t="s">
        <v>761</v>
      </c>
      <c r="E27" s="34" t="s">
        <v>74</v>
      </c>
      <c r="F27" s="1">
        <v>366</v>
      </c>
      <c r="G27" s="20" t="s">
        <v>72</v>
      </c>
      <c r="H27" s="1">
        <v>1</v>
      </c>
      <c r="I27" s="1">
        <v>71136000000</v>
      </c>
      <c r="J27" s="1" t="s">
        <v>28</v>
      </c>
      <c r="K27" s="35">
        <v>8097250</v>
      </c>
      <c r="L27" s="20" t="s">
        <v>764</v>
      </c>
      <c r="M27" s="20" t="s">
        <v>765</v>
      </c>
      <c r="N27" s="20" t="s">
        <v>60</v>
      </c>
      <c r="O27" s="20" t="s">
        <v>36</v>
      </c>
    </row>
  </sheetData>
  <sheetProtection/>
  <mergeCells count="35">
    <mergeCell ref="E22:E23"/>
    <mergeCell ref="F22:G22"/>
    <mergeCell ref="H22:H23"/>
    <mergeCell ref="I22:J22"/>
    <mergeCell ref="K22:K23"/>
    <mergeCell ref="L22:M22"/>
    <mergeCell ref="A19:D19"/>
    <mergeCell ref="E19:O19"/>
    <mergeCell ref="A20:D20"/>
    <mergeCell ref="A21:A23"/>
    <mergeCell ref="B21:B23"/>
    <mergeCell ref="C21:C23"/>
    <mergeCell ref="D21:M21"/>
    <mergeCell ref="N21:N23"/>
    <mergeCell ref="O21:O22"/>
    <mergeCell ref="D22:D23"/>
    <mergeCell ref="A16:D16"/>
    <mergeCell ref="E16:O16"/>
    <mergeCell ref="A17:D17"/>
    <mergeCell ref="E17:O17"/>
    <mergeCell ref="A18:D18"/>
    <mergeCell ref="E18:O18"/>
    <mergeCell ref="A11:O11"/>
    <mergeCell ref="A13:D13"/>
    <mergeCell ref="E13:O13"/>
    <mergeCell ref="A14:D14"/>
    <mergeCell ref="E14:O14"/>
    <mergeCell ref="A15:D15"/>
    <mergeCell ref="E15:O15"/>
    <mergeCell ref="J3:O3"/>
    <mergeCell ref="J4:O4"/>
    <mergeCell ref="J5:O5"/>
    <mergeCell ref="J6:K6"/>
    <mergeCell ref="J7:O7"/>
    <mergeCell ref="A10:O10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Городищева Людмила Ивановна</dc:creator>
  <cp:keywords/>
  <dc:description/>
  <cp:lastModifiedBy>Бабарыкина</cp:lastModifiedBy>
  <cp:lastPrinted>2019-12-20T06:42:44Z</cp:lastPrinted>
  <dcterms:created xsi:type="dcterms:W3CDTF">2012-12-03T08:08:11Z</dcterms:created>
  <dcterms:modified xsi:type="dcterms:W3CDTF">2019-12-23T11:09:31Z</dcterms:modified>
  <cp:category/>
  <cp:version/>
  <cp:contentType/>
  <cp:contentStatus/>
</cp:coreProperties>
</file>